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ova232 - Oprava byt..." sheetId="2" state="visible" r:id="rId3"/>
  </sheets>
  <definedNames>
    <definedName function="false" hidden="false" localSheetId="1" name="_xlnm.Print_Area" vbProcedure="false">'Jablonova232 - Oprava byt...'!$C$4:$J$76,'Jablonova232 - Oprava byt...'!$C$82:$J$117,'Jablonova232 - Oprava byt...'!$C$123:$K$322</definedName>
    <definedName function="false" hidden="false" localSheetId="1" name="_xlnm.Print_Titles" vbProcedure="false">'Jablonova232 - Oprava byt...'!$133:$133</definedName>
    <definedName function="false" hidden="true" localSheetId="1" name="_xlnm._FilterDatabase" vbProcedure="false">'Jablonova232 - Oprava byt...'!$C$133:$K$322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<sst xmlns="http://schemas.openxmlformats.org/spreadsheetml/2006/main" count="2348" uniqueCount="651">
  <si>
    <t xml:space="preserve">Export Komplet</t>
  </si>
  <si>
    <t xml:space="preserve">2.0</t>
  </si>
  <si>
    <t xml:space="preserve">False</t>
  </si>
  <si>
    <t xml:space="preserve">{f31816f6-9873-4bba-bbcd-d7c72dae03f6}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</si>
  <si>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</si>
  <si>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</si>
  <si>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</si>
  <si>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</si>
  <si>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</si>
  <si>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</si>
  <si>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</si>
  <si>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</si>
  <si>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</si>
  <si>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Jablonova232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</si>
  <si>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</si>
  <si>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</si>
  <si>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č.232</t>
  </si>
  <si>
    <t xml:space="preserve">KSO:</t>
  </si>
  <si>
    <t xml:space="preserve">CC-CZ:</t>
  </si>
  <si>
    <t xml:space="preserve">Místo:</t>
  </si>
  <si>
    <t xml:space="preserve">Jabloňova 22-28, Brno</t>
  </si>
  <si>
    <t xml:space="preserve">Datum:</t>
  </si>
  <si>
    <t xml:space="preserve">14. 8. 2023</t>
  </si>
  <si>
    <t xml:space="preserve">Zadavatel:</t>
  </si>
  <si>
    <t xml:space="preserve">IČ:</t>
  </si>
  <si>
    <t xml:space="preserve">MmBrno,OSM,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</si>
  <si>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</si>
  <si>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</si>
  <si>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</si>
  <si>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</si>
  <si>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</si>
  <si>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</si>
  <si>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</si>
  <si>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</si>
  <si>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</si>
  <si>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</si>
  <si>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</si>
  <si>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</si>
  <si>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</si>
  <si>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</si>
  <si>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</si>
  <si>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</si>
  <si>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</si>
  <si>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</si>
  <si>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</si>
  <si>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</si>
  <si>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</si>
  <si>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</si>
  <si>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</si>
  <si>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</si>
  <si>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</si>
  <si>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</si>
  <si>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</si>
  <si>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</si>
  <si>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</si>
  <si>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</si>
  <si>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</si>
  <si>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</si>
  <si>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</si>
  <si>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</si>
  <si>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</si>
  <si>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</si>
  <si>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</si>
  <si>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</si>
  <si>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</si>
  <si>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</si>
  <si>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</si>
  <si>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</si>
  <si>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</si>
  <si>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</si>
  <si>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</si>
  <si>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</si>
  <si>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</si>
  <si>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</si>
  <si>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</si>
  <si>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</si>
  <si>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</si>
  <si>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</si>
  <si>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</si>
  <si>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</si>
  <si>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</si>
  <si>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</si>
  <si>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</si>
  <si>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</si>
  <si>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</si>
  <si>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</si>
  <si>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</si>
  <si>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</si>
  <si>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</si>
  <si>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</si>
  <si>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</si>
  <si>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</si>
  <si>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</si>
  <si>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</si>
  <si>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</si>
  <si>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</si>
  <si>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</si>
  <si>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</si>
  <si>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</si>
  <si>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</si>
  <si>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</si>
  <si>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</si>
  <si>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</si>
  <si>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</si>
  <si>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</si>
  <si>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</si>
  <si>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</si>
  <si>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</si>
  <si>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</si>
  <si>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</si>
  <si>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</si>
  <si>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</si>
  <si>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</si>
  <si>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</si>
  <si>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</si>
  <si>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</si>
  <si>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</si>
  <si>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</si>
  <si>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</si>
  <si>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</si>
  <si>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</si>
  <si>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</si>
  <si>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</si>
  <si>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</si>
  <si>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</si>
  <si>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</si>
  <si>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</si>
  <si>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</si>
  <si>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340237211</t>
  </si>
  <si>
    <t xml:space="preserve">Zazdívka otvoru pod umyvadlem cca 500/300mm</t>
  </si>
  <si>
    <t xml:space="preserve">kus</t>
  </si>
  <si>
    <t xml:space="preserve">CS ÚRS 2023 02</t>
  </si>
  <si>
    <t xml:space="preserve">4</t>
  </si>
  <si>
    <t xml:space="preserve">2</t>
  </si>
  <si>
    <t xml:space="preserve">796561264</t>
  </si>
  <si>
    <t xml:space="preserve">6</t>
  </si>
  <si>
    <t xml:space="preserve">Úpravy povrchů, podlahy a osazování výplní</t>
  </si>
  <si>
    <t xml:space="preserve">611135101</t>
  </si>
  <si>
    <t xml:space="preserve">Hrubá výplň rýh ve stropech maltou jakékoli šířky rýhy</t>
  </si>
  <si>
    <t xml:space="preserve">m2</t>
  </si>
  <si>
    <t xml:space="preserve">1231823150</t>
  </si>
  <si>
    <t xml:space="preserve">VV</t>
  </si>
  <si>
    <t xml:space="preserve">3,0*0,2</t>
  </si>
  <si>
    <t xml:space="preserve">611325421</t>
  </si>
  <si>
    <t xml:space="preserve">Oprava vnitřní vápenocementové štukové omítky stropů v rozsahu plochy do 5 %</t>
  </si>
  <si>
    <t xml:space="preserve">-1586422184</t>
  </si>
  <si>
    <t xml:space="preserve">3,55+4,3+1,3+7,7+3,35+33,25+12,7+12,3</t>
  </si>
  <si>
    <t xml:space="preserve">612135101</t>
  </si>
  <si>
    <t xml:space="preserve">Hrubá výplň rýh ve stěnách maltou jakékoli šířky rýhy</t>
  </si>
  <si>
    <t xml:space="preserve">1329841586</t>
  </si>
  <si>
    <t xml:space="preserve">2,4*0,2</t>
  </si>
  <si>
    <t xml:space="preserve">5</t>
  </si>
  <si>
    <t xml:space="preserve">612325302</t>
  </si>
  <si>
    <t xml:space="preserve">Vápenocementová štuková omítka ostění nebo nadpraží</t>
  </si>
  <si>
    <t xml:space="preserve">1501067994</t>
  </si>
  <si>
    <t xml:space="preserve">(3,0+2,4)*0,44</t>
  </si>
  <si>
    <t xml:space="preserve">612325421</t>
  </si>
  <si>
    <t xml:space="preserve">Oprava vnitřní vápenocementové štukové omítky stěn v rozsahu plochy do 10 %</t>
  </si>
  <si>
    <t xml:space="preserve">-971067999</t>
  </si>
  <si>
    <t xml:space="preserve">"1"(1,95+1,7)*2*2,6-0,9*2-0,8*2+5*0,2</t>
  </si>
  <si>
    <t xml:space="preserve">"2"(2,7+1,6)*2*0,6</t>
  </si>
  <si>
    <t xml:space="preserve">"3"(1,6+0,85)*2*0,6</t>
  </si>
  <si>
    <t xml:space="preserve">"4"(1,8+4,255)*2*2,6-0,7*2-0,8*2,0*4-0,6*2,0*2+5*0,2</t>
  </si>
  <si>
    <t xml:space="preserve">"5"(2,08+1,6)*2*2,6-0,7*2,0</t>
  </si>
  <si>
    <t xml:space="preserve">"6"(4,7+6,9)*2*2,6-0,8*2,0-0,9*1,95*2-3,0*2,4-1,3*2,4+(0,9+1,95*2)*0,2*2+(1,3+3+2,4*2)*0,2</t>
  </si>
  <si>
    <t xml:space="preserve">"7"(3,0+4,2)*2*2,6-0,8*2,0-0,9*1,95*2+(0,9+1,95*2)*0,2*2</t>
  </si>
  <si>
    <t xml:space="preserve">"8"(2,9+4,2)*2*2,6-0,8*2,0-0,9*1,95-0,5*1,95+(0,5+0,9+1,95*4)*0,2</t>
  </si>
  <si>
    <t xml:space="preserve">Součet</t>
  </si>
  <si>
    <t xml:space="preserve">7</t>
  </si>
  <si>
    <t xml:space="preserve">619991011</t>
  </si>
  <si>
    <t xml:space="preserve">Obalení konstrukcí a prvků fólií přilepenou lepící páskou</t>
  </si>
  <si>
    <t xml:space="preserve">-2044060103</t>
  </si>
  <si>
    <t xml:space="preserve">0,9*1,95*2+(1,3+3,0)*2,4+0,5*1,95+0,9*1,95*3+2,2*0,6</t>
  </si>
  <si>
    <t xml:space="preserve">8</t>
  </si>
  <si>
    <t xml:space="preserve">642-pc  1</t>
  </si>
  <si>
    <t xml:space="preserve">Zapravení děr v obkladech</t>
  </si>
  <si>
    <t xml:space="preserve">sada</t>
  </si>
  <si>
    <t xml:space="preserve">-414666952</t>
  </si>
  <si>
    <t xml:space="preserve">9</t>
  </si>
  <si>
    <t xml:space="preserve">Ostatní konstrukce a práce, bourání</t>
  </si>
  <si>
    <t xml:space="preserve">952901111</t>
  </si>
  <si>
    <t xml:space="preserve">Vyčištění bytu při výšce podlaží do 4 m </t>
  </si>
  <si>
    <t xml:space="preserve">-336077821</t>
  </si>
  <si>
    <t xml:space="preserve">10</t>
  </si>
  <si>
    <t xml:space="preserve">968082018</t>
  </si>
  <si>
    <t xml:space="preserve">Vybourání plastových rámů balkonové stěny včetně křídel plochy přes 4 m2</t>
  </si>
  <si>
    <t xml:space="preserve">80721251</t>
  </si>
  <si>
    <t xml:space="preserve">3*2,4"Kuchyn"</t>
  </si>
  <si>
    <t xml:space="preserve">11</t>
  </si>
  <si>
    <t xml:space="preserve">952-pc 1</t>
  </si>
  <si>
    <t xml:space="preserve">Odvoz a likvidace, háčků a šrouby, kych.linky, digestoře, světel,dřezu, skříně,židlí,počítače, obrazu, 2x stolů a židlí, lednice,postelí,stolku,postýlky, matrací</t>
  </si>
  <si>
    <t xml:space="preserve">310408113</t>
  </si>
  <si>
    <t xml:space="preserve">12</t>
  </si>
  <si>
    <t xml:space="preserve">952-pc 2</t>
  </si>
  <si>
    <t xml:space="preserve">Vyčistit vanu,dlažbu,obklad vkoupelně a na WC</t>
  </si>
  <si>
    <t xml:space="preserve">hod</t>
  </si>
  <si>
    <t xml:space="preserve">-1437655329</t>
  </si>
  <si>
    <t xml:space="preserve">13</t>
  </si>
  <si>
    <t xml:space="preserve">952-pc 3</t>
  </si>
  <si>
    <t xml:space="preserve">Vyklizení sklepa včetně odvozu</t>
  </si>
  <si>
    <t xml:space="preserve">660737690</t>
  </si>
  <si>
    <t xml:space="preserve">14</t>
  </si>
  <si>
    <t xml:space="preserve">968-pc 4</t>
  </si>
  <si>
    <t xml:space="preserve">Oprava poštovní schránky</t>
  </si>
  <si>
    <t xml:space="preserve">1358283532</t>
  </si>
  <si>
    <t xml:space="preserve">968-pc 5</t>
  </si>
  <si>
    <t xml:space="preserve">Umýt vchodové dveře </t>
  </si>
  <si>
    <t xml:space="preserve">-1035732818</t>
  </si>
  <si>
    <t xml:space="preserve">16</t>
  </si>
  <si>
    <t xml:space="preserve">968-pc 6</t>
  </si>
  <si>
    <t xml:space="preserve">Umýt obklad v kuchyni</t>
  </si>
  <si>
    <t xml:space="preserve">1722312951</t>
  </si>
  <si>
    <t xml:space="preserve">17</t>
  </si>
  <si>
    <t xml:space="preserve">968-pc 7</t>
  </si>
  <si>
    <t xml:space="preserve">umýt dlažbu, sokl-v m.č.1</t>
  </si>
  <si>
    <t xml:space="preserve">1389609981</t>
  </si>
  <si>
    <t xml:space="preserve">18</t>
  </si>
  <si>
    <t xml:space="preserve">978011111</t>
  </si>
  <si>
    <t xml:space="preserve">Otlučení (osekání) vnitřní vápenné nebo vápenocementové omítky stropů v rozsahu do 5 %</t>
  </si>
  <si>
    <t xml:space="preserve">-1205638660</t>
  </si>
  <si>
    <t xml:space="preserve">19</t>
  </si>
  <si>
    <t xml:space="preserve">978013121</t>
  </si>
  <si>
    <t xml:space="preserve">Otlučení (osekání) vnitřní vápenné nebo vápenocementové omítky stěn v rozsahu přes 5 do 10 %</t>
  </si>
  <si>
    <t xml:space="preserve">-169267817</t>
  </si>
  <si>
    <t xml:space="preserve">20</t>
  </si>
  <si>
    <t xml:space="preserve">978013191</t>
  </si>
  <si>
    <t xml:space="preserve">Otlučení (osekání) vnitřní vápenné nebo vápenocementové omítky stěn v rozsahu 100 %</t>
  </si>
  <si>
    <t xml:space="preserve">-1312991076</t>
  </si>
  <si>
    <t xml:space="preserve">(2,0+0,15)*1,2</t>
  </si>
  <si>
    <t xml:space="preserve">978059541</t>
  </si>
  <si>
    <t xml:space="preserve">Odsekání a odebrání obkladů stěn z vnitřních obkládaček plochy přes 1 m2</t>
  </si>
  <si>
    <t xml:space="preserve">-380542167</t>
  </si>
  <si>
    <t xml:space="preserve">997</t>
  </si>
  <si>
    <t xml:space="preserve">Přesun sutě</t>
  </si>
  <si>
    <t xml:space="preserve">22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</si>
  <si>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</si>
  <si>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</si>
  <si>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</si>
  <si>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-2025987128</t>
  </si>
  <si>
    <t xml:space="preserve">23</t>
  </si>
  <si>
    <t xml:space="preserve">997013501</t>
  </si>
  <si>
    <t xml:space="preserve">Odvoz suti a vybouraných hmot na skládku nebo meziskládku do 1 km se složením</t>
  </si>
  <si>
    <t xml:space="preserve">1284117730</t>
  </si>
  <si>
    <t xml:space="preserve">24</t>
  </si>
  <si>
    <t xml:space="preserve">997013509</t>
  </si>
  <si>
    <t xml:space="preserve">Příplatek k odvozu suti a vybouraných hmot na skládku ZKD 1 km přes 1 km</t>
  </si>
  <si>
    <t xml:space="preserve">870050158</t>
  </si>
  <si>
    <t xml:space="preserve">2,66*14 'Přepočtené koeficientem množství</t>
  </si>
  <si>
    <t xml:space="preserve">25</t>
  </si>
  <si>
    <t xml:space="preserve">997013601</t>
  </si>
  <si>
    <t xml:space="preserve">Poplatek za uložení na skládce (skládkovné) stavebního odpadu</t>
  </si>
  <si>
    <t xml:space="preserve">620338987</t>
  </si>
  <si>
    <t xml:space="preserve">998</t>
  </si>
  <si>
    <t xml:space="preserve">Přesun hmot</t>
  </si>
  <si>
    <t xml:space="preserve">26</t>
  </si>
  <si>
    <t xml:space="preserve">998018002</t>
  </si>
  <si>
    <t xml:space="preserve">Přesun hmot ruční pro budovy v přes 6 do 12 m</t>
  </si>
  <si>
    <t xml:space="preserve">409665264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</si>
  <si>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</si>
  <si>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</si>
  <si>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</si>
  <si>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</si>
  <si>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27</t>
  </si>
  <si>
    <t xml:space="preserve">7221-pc2</t>
  </si>
  <si>
    <t xml:space="preserve">Kontrola nebo výměna uzávěru teplé a stadené vody</t>
  </si>
  <si>
    <t xml:space="preserve">1511947009</t>
  </si>
  <si>
    <t xml:space="preserve">28</t>
  </si>
  <si>
    <t xml:space="preserve">998722202</t>
  </si>
  <si>
    <t xml:space="preserve">Přesun hmot procentní pro vnitřní vodovod v objektech v přes 6 do 12 m</t>
  </si>
  <si>
    <t xml:space="preserve">%</t>
  </si>
  <si>
    <t xml:space="preserve">119753220</t>
  </si>
  <si>
    <t xml:space="preserve">725</t>
  </si>
  <si>
    <t xml:space="preserve">Zdravotechnika - zařizovací předměty</t>
  </si>
  <si>
    <t xml:space="preserve">29</t>
  </si>
  <si>
    <t xml:space="preserve">725110814</t>
  </si>
  <si>
    <t xml:space="preserve">Demontáž klozetu Kombi</t>
  </si>
  <si>
    <t xml:space="preserve">soubor</t>
  </si>
  <si>
    <t xml:space="preserve">-1180616443</t>
  </si>
  <si>
    <t xml:space="preserve">30</t>
  </si>
  <si>
    <t xml:space="preserve">725112171.1</t>
  </si>
  <si>
    <t xml:space="preserve">Kombi klozet s hlubokým splachováním odpad vodorovný komplet</t>
  </si>
  <si>
    <t xml:space="preserve">677099645</t>
  </si>
  <si>
    <t xml:space="preserve">31</t>
  </si>
  <si>
    <t xml:space="preserve">725210821</t>
  </si>
  <si>
    <t xml:space="preserve">Demontáž umyvadel </t>
  </si>
  <si>
    <t xml:space="preserve">-1674942735</t>
  </si>
  <si>
    <t xml:space="preserve">32</t>
  </si>
  <si>
    <t xml:space="preserve">725211603</t>
  </si>
  <si>
    <t xml:space="preserve">Umyvadlo keramické bílé se sifonem připevněné na stěnu šrouby-podobné jako stávající</t>
  </si>
  <si>
    <t xml:space="preserve">1702310746</t>
  </si>
  <si>
    <t xml:space="preserve">33</t>
  </si>
  <si>
    <t xml:space="preserve">725310823</t>
  </si>
  <si>
    <t xml:space="preserve">Demontáž dřez jednoduchý vestavěný v kuchyňských sestavách bez výtokových armatur</t>
  </si>
  <si>
    <t xml:space="preserve">-876600478</t>
  </si>
  <si>
    <t xml:space="preserve">34</t>
  </si>
  <si>
    <t xml:space="preserve">7256-pc 1</t>
  </si>
  <si>
    <t xml:space="preserve">Vyřazení sporáku na základě vyřazovacího protokolu, následná likvidace sporáku</t>
  </si>
  <si>
    <t xml:space="preserve">-1514581445</t>
  </si>
  <si>
    <t xml:space="preserve">35</t>
  </si>
  <si>
    <t xml:space="preserve">7256-pc 2</t>
  </si>
  <si>
    <t xml:space="preserve">Výměna přípravy na pračku</t>
  </si>
  <si>
    <t xml:space="preserve">553432156</t>
  </si>
  <si>
    <t xml:space="preserve">36</t>
  </si>
  <si>
    <t xml:space="preserve">725820801</t>
  </si>
  <si>
    <t xml:space="preserve">Demontáž baterie nástěnné do G 3 / 4</t>
  </si>
  <si>
    <t xml:space="preserve">-1242319113</t>
  </si>
  <si>
    <t xml:space="preserve">37</t>
  </si>
  <si>
    <t xml:space="preserve">725820802</t>
  </si>
  <si>
    <t xml:space="preserve">Demontáž baterie stojánkové do jednoho otvoru</t>
  </si>
  <si>
    <t xml:space="preserve">-1708761526</t>
  </si>
  <si>
    <t xml:space="preserve">38</t>
  </si>
  <si>
    <t xml:space="preserve">725822613R</t>
  </si>
  <si>
    <t xml:space="preserve">Baterie umyvadlová stojánková páková pro invalidy</t>
  </si>
  <si>
    <t xml:space="preserve">948927174</t>
  </si>
  <si>
    <t xml:space="preserve">39</t>
  </si>
  <si>
    <t xml:space="preserve">725831312</t>
  </si>
  <si>
    <t xml:space="preserve">Baterie vanová nástěnná páková s příslušenstvím a pevným držákem</t>
  </si>
  <si>
    <t xml:space="preserve">-70471366</t>
  </si>
  <si>
    <t xml:space="preserve">40</t>
  </si>
  <si>
    <t xml:space="preserve">998725202</t>
  </si>
  <si>
    <t xml:space="preserve">Přesun hmot procentní pro zařizovací předměty v objektech v přes 6 do 12 m</t>
  </si>
  <si>
    <t xml:space="preserve">-575768480</t>
  </si>
  <si>
    <t xml:space="preserve">734</t>
  </si>
  <si>
    <t xml:space="preserve">Ústřední vytápění - armatury</t>
  </si>
  <si>
    <t xml:space="preserve">41</t>
  </si>
  <si>
    <t xml:space="preserve">734221682.GCM</t>
  </si>
  <si>
    <t xml:space="preserve">Kontrola nebo výměna termostatické hlavice a uzávěru</t>
  </si>
  <si>
    <t xml:space="preserve">94502580</t>
  </si>
  <si>
    <t xml:space="preserve">42</t>
  </si>
  <si>
    <t xml:space="preserve">734-pc 1</t>
  </si>
  <si>
    <t xml:space="preserve">Výměna prostorového termostatu</t>
  </si>
  <si>
    <t xml:space="preserve">682273107</t>
  </si>
  <si>
    <t xml:space="preserve">43</t>
  </si>
  <si>
    <t xml:space="preserve">998734202</t>
  </si>
  <si>
    <t xml:space="preserve">Přesun hmot procentní pro armatury v objektech v přes 6 do 12 m</t>
  </si>
  <si>
    <t xml:space="preserve">-354695771</t>
  </si>
  <si>
    <t xml:space="preserve">735</t>
  </si>
  <si>
    <t xml:space="preserve">Ústřední vytápění - otopná tělesa</t>
  </si>
  <si>
    <t xml:space="preserve">44</t>
  </si>
  <si>
    <t xml:space="preserve">735152480.KRD</t>
  </si>
  <si>
    <t xml:space="preserve">D+m otopného tělesa-koupelnový žebřík -dle stávajícího</t>
  </si>
  <si>
    <t xml:space="preserve">-738359053</t>
  </si>
  <si>
    <t xml:space="preserve">45</t>
  </si>
  <si>
    <t xml:space="preserve">735152480.KRD.1</t>
  </si>
  <si>
    <t xml:space="preserve">Otopné těleso -dle stávajícího v místnosti č.7</t>
  </si>
  <si>
    <t xml:space="preserve">-1530227296</t>
  </si>
  <si>
    <t xml:space="preserve">46</t>
  </si>
  <si>
    <t xml:space="preserve">735161811</t>
  </si>
  <si>
    <t xml:space="preserve">Demontáž otopného tělesa koupelnového</t>
  </si>
  <si>
    <t xml:space="preserve">-2032635839</t>
  </si>
  <si>
    <t xml:space="preserve">47</t>
  </si>
  <si>
    <t xml:space="preserve">735161811.1</t>
  </si>
  <si>
    <t xml:space="preserve">Demontáž otopného tělesa trubkového s hliníkovými lamelami dl do 1500 mm</t>
  </si>
  <si>
    <t xml:space="preserve">1812302237</t>
  </si>
  <si>
    <t xml:space="preserve">48</t>
  </si>
  <si>
    <t xml:space="preserve">735191905</t>
  </si>
  <si>
    <t xml:space="preserve">Odvzdušnění otopných těles</t>
  </si>
  <si>
    <t xml:space="preserve">1463824899</t>
  </si>
  <si>
    <t xml:space="preserve">49</t>
  </si>
  <si>
    <t xml:space="preserve">735191910</t>
  </si>
  <si>
    <t xml:space="preserve">Napuštění vody do otopných těles</t>
  </si>
  <si>
    <t xml:space="preserve">292382622</t>
  </si>
  <si>
    <t xml:space="preserve">50</t>
  </si>
  <si>
    <t xml:space="preserve">735494811</t>
  </si>
  <si>
    <t xml:space="preserve">Vypuštění vody z otopných těles</t>
  </si>
  <si>
    <t xml:space="preserve">67123676</t>
  </si>
  <si>
    <t xml:space="preserve">51</t>
  </si>
  <si>
    <t xml:space="preserve">735-pc 1</t>
  </si>
  <si>
    <t xml:space="preserve">Oprava a přichycení radiátoru</t>
  </si>
  <si>
    <t xml:space="preserve">1672845771</t>
  </si>
  <si>
    <t xml:space="preserve">52</t>
  </si>
  <si>
    <t xml:space="preserve">998735202</t>
  </si>
  <si>
    <t xml:space="preserve">Přesun hmot procentní pro otopná tělesa v objektech v přes 6 do 12 m</t>
  </si>
  <si>
    <t xml:space="preserve">-1804939488</t>
  </si>
  <si>
    <t xml:space="preserve">741</t>
  </si>
  <si>
    <t xml:space="preserve">Elektroinstalace - silnoproud</t>
  </si>
  <si>
    <t xml:space="preserve">53</t>
  </si>
  <si>
    <t xml:space="preserve">741330335</t>
  </si>
  <si>
    <t xml:space="preserve">Montáž ovladač tlačítkový vestavný-objímka se žárovkou</t>
  </si>
  <si>
    <t xml:space="preserve">-798690504</t>
  </si>
  <si>
    <t xml:space="preserve">54</t>
  </si>
  <si>
    <t xml:space="preserve">M</t>
  </si>
  <si>
    <t xml:space="preserve">34512200</t>
  </si>
  <si>
    <t xml:space="preserve">objímka žárovky E14 svorcová 1253-040 termoplast</t>
  </si>
  <si>
    <t xml:space="preserve">-1523659487</t>
  </si>
  <si>
    <t xml:space="preserve">55</t>
  </si>
  <si>
    <t xml:space="preserve">34774102</t>
  </si>
  <si>
    <t xml:space="preserve">žárovka LED E27 6W</t>
  </si>
  <si>
    <t xml:space="preserve">-381062337</t>
  </si>
  <si>
    <t xml:space="preserve">56</t>
  </si>
  <si>
    <t xml:space="preserve">741370002</t>
  </si>
  <si>
    <t xml:space="preserve">Montáž svítidlo žárovkové bytové stropní přisazené 1 zdroj se sklem</t>
  </si>
  <si>
    <t xml:space="preserve">-1795123572</t>
  </si>
  <si>
    <t xml:space="preserve">57</t>
  </si>
  <si>
    <t xml:space="preserve">348212</t>
  </si>
  <si>
    <t xml:space="preserve">svítidlo bytové žárovkové stropní včetně světelného zdroje a recykl.poplatku</t>
  </si>
  <si>
    <t xml:space="preserve">1072238807</t>
  </si>
  <si>
    <t xml:space="preserve">58</t>
  </si>
  <si>
    <t xml:space="preserve">3482123</t>
  </si>
  <si>
    <t xml:space="preserve">svítidlo bytové žárovkové stropní včetně světelného zdroje a recykl.poplatku do vlhkého prostředí</t>
  </si>
  <si>
    <t xml:space="preserve">885951914</t>
  </si>
  <si>
    <t xml:space="preserve">59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</si>
  <si>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</si>
  <si>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</si>
  <si>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-1489039526</t>
  </si>
  <si>
    <t xml:space="preserve">60</t>
  </si>
  <si>
    <t xml:space="preserve">741810001</t>
  </si>
  <si>
    <t xml:space="preserve">Celková prohlídka elektrického rozvodu a zařízení do 100 000,- Kč vč.revize</t>
  </si>
  <si>
    <t xml:space="preserve">-647854330</t>
  </si>
  <si>
    <t xml:space="preserve">61</t>
  </si>
  <si>
    <t xml:space="preserve">741811011</t>
  </si>
  <si>
    <t xml:space="preserve">Kontrola rozvaděč nn silový hmotnosti do 200 kg</t>
  </si>
  <si>
    <t xml:space="preserve">-804616808</t>
  </si>
  <si>
    <t xml:space="preserve">62</t>
  </si>
  <si>
    <t xml:space="preserve">7418-pc 1</t>
  </si>
  <si>
    <t xml:space="preserve">D+M osvětlení kuchyňské linky pod horními skříňkami</t>
  </si>
  <si>
    <t xml:space="preserve">-1178002130</t>
  </si>
  <si>
    <t xml:space="preserve">63</t>
  </si>
  <si>
    <t xml:space="preserve">7418-pc 2</t>
  </si>
  <si>
    <t xml:space="preserve">Výměna  2x dvou zásuvek v koupelně a slaboproudé zásuvky pro telefon</t>
  </si>
  <si>
    <t xml:space="preserve">1834897549</t>
  </si>
  <si>
    <t xml:space="preserve">64</t>
  </si>
  <si>
    <t xml:space="preserve">7419-pc 3</t>
  </si>
  <si>
    <t xml:space="preserve">Drobný pomocný instalační materiál (objímky, svorky, sádra, aj.)</t>
  </si>
  <si>
    <t xml:space="preserve">-787078329</t>
  </si>
  <si>
    <t xml:space="preserve">65</t>
  </si>
  <si>
    <t xml:space="preserve">7419-pc 4</t>
  </si>
  <si>
    <t xml:space="preserve">Kontrola zapojení domácího telefonu-zprovoznění</t>
  </si>
  <si>
    <t xml:space="preserve">848477408</t>
  </si>
  <si>
    <t xml:space="preserve">66</t>
  </si>
  <si>
    <t xml:space="preserve">7420-pc 5</t>
  </si>
  <si>
    <t xml:space="preserve">Likvidace demontovaného elektroodpadu</t>
  </si>
  <si>
    <t xml:space="preserve">-204656000</t>
  </si>
  <si>
    <t xml:space="preserve">67</t>
  </si>
  <si>
    <t xml:space="preserve">7420-pc 6</t>
  </si>
  <si>
    <t xml:space="preserve">Dodávka a montáž el.sporáku se sklokeramickou deskou-né indukční</t>
  </si>
  <si>
    <t xml:space="preserve">-1245208003</t>
  </si>
  <si>
    <t xml:space="preserve">68</t>
  </si>
  <si>
    <t xml:space="preserve">998741202</t>
  </si>
  <si>
    <t xml:space="preserve">Přesun hmot procentní pro silnoproud v objektech v přes 6 do 12 m</t>
  </si>
  <si>
    <t xml:space="preserve">949650782</t>
  </si>
  <si>
    <t xml:space="preserve">766</t>
  </si>
  <si>
    <t xml:space="preserve">Konstrukce truhlářské</t>
  </si>
  <si>
    <t xml:space="preserve">69</t>
  </si>
  <si>
    <t xml:space="preserve">766-pc  1</t>
  </si>
  <si>
    <t xml:space="preserve">Výměna (D+M) balkonové sestavy s dveřmi 3000/2400</t>
  </si>
  <si>
    <t xml:space="preserve">-782445826</t>
  </si>
  <si>
    <t xml:space="preserve">70</t>
  </si>
  <si>
    <t xml:space="preserve">766-pc 2</t>
  </si>
  <si>
    <t xml:space="preserve">Výměna dveří do komory- dveře bílé, plné  70/197cm včetně kování,klik,zámku a větracích otvorů </t>
  </si>
  <si>
    <t xml:space="preserve">1528916886</t>
  </si>
  <si>
    <t xml:space="preserve">71</t>
  </si>
  <si>
    <t xml:space="preserve">766-pc 3</t>
  </si>
  <si>
    <t xml:space="preserve">Vyčištění, seřízení oken,oprava nebo výměna kování,demontáž žaluzií a záclon</t>
  </si>
  <si>
    <t xml:space="preserve">-581458355</t>
  </si>
  <si>
    <t xml:space="preserve">72</t>
  </si>
  <si>
    <t xml:space="preserve">766-pc 3a</t>
  </si>
  <si>
    <t xml:space="preserve">Vyčištění, seřízení oken,oprava nebo výměna kování,oprava nebo výměna pákového mechanizmu</t>
  </si>
  <si>
    <t xml:space="preserve">1171109758</t>
  </si>
  <si>
    <t xml:space="preserve">73</t>
  </si>
  <si>
    <t xml:space="preserve">766-pc 4</t>
  </si>
  <si>
    <t xml:space="preserve">Výměna dveří do koupelny a WC dveře bílé, plné 60/197cm včetně kování,klik,zámku a větracích mřížek a přechodových lišt</t>
  </si>
  <si>
    <t xml:space="preserve">2145459249</t>
  </si>
  <si>
    <t xml:space="preserve">74</t>
  </si>
  <si>
    <t xml:space="preserve">766-pc 5</t>
  </si>
  <si>
    <t xml:space="preserve">Výměna dveří do předsíně- dveře bílé, prosklené  80/197cm včetně kování,klik,zámku </t>
  </si>
  <si>
    <t xml:space="preserve">1413474495</t>
  </si>
  <si>
    <t xml:space="preserve">75</t>
  </si>
  <si>
    <t xml:space="preserve">766-pc 6</t>
  </si>
  <si>
    <t xml:space="preserve">Výměna dveří do pokojů- dveře bílé, plné  80/197cm včetně kování,klik,zámku </t>
  </si>
  <si>
    <t xml:space="preserve">-318208873</t>
  </si>
  <si>
    <t xml:space="preserve">76</t>
  </si>
  <si>
    <t xml:space="preserve">766-pc 7</t>
  </si>
  <si>
    <t xml:space="preserve">D+m kuchynské linky- spodní skříňky včetně dřezu,stoj.baterie, přípravy na myčku  a horní včetně digestoře včetně napojení -stejné členění</t>
  </si>
  <si>
    <t xml:space="preserve">825717729</t>
  </si>
  <si>
    <t xml:space="preserve">77</t>
  </si>
  <si>
    <t xml:space="preserve">766-pc 8</t>
  </si>
  <si>
    <t xml:space="preserve">D+m vnitřního parapetu </t>
  </si>
  <si>
    <t xml:space="preserve">-2119089432</t>
  </si>
  <si>
    <t xml:space="preserve">78</t>
  </si>
  <si>
    <t xml:space="preserve">998766202</t>
  </si>
  <si>
    <t xml:space="preserve">Přesun hmot procentní pro kce truhlářské v objektech v přes 6 do 12 m</t>
  </si>
  <si>
    <t xml:space="preserve">-770142701</t>
  </si>
  <si>
    <t xml:space="preserve">776</t>
  </si>
  <si>
    <t xml:space="preserve">Podlahy povlakové</t>
  </si>
  <si>
    <t xml:space="preserve">79</t>
  </si>
  <si>
    <t xml:space="preserve">776111115</t>
  </si>
  <si>
    <t xml:space="preserve">Broušení podkladu povlakových podlah před litím stěrky</t>
  </si>
  <si>
    <t xml:space="preserve">-205466991</t>
  </si>
  <si>
    <t xml:space="preserve">80</t>
  </si>
  <si>
    <t xml:space="preserve">776111311</t>
  </si>
  <si>
    <t xml:space="preserve">Vysátí podkladu povlakových podlah</t>
  </si>
  <si>
    <t xml:space="preserve">1101404459</t>
  </si>
  <si>
    <t xml:space="preserve">69,35</t>
  </si>
  <si>
    <t xml:space="preserve">81</t>
  </si>
  <si>
    <t xml:space="preserve">776121112</t>
  </si>
  <si>
    <t xml:space="preserve">Vodou ředitelná penetrace savého podkladu povlakových podlah</t>
  </si>
  <si>
    <t xml:space="preserve">83827695</t>
  </si>
  <si>
    <t xml:space="preserve">82</t>
  </si>
  <si>
    <t xml:space="preserve">776141111</t>
  </si>
  <si>
    <t xml:space="preserve">Stěrka podlahová nivelační pro vyrovnání podkladu povlakových podlah pevnosti 20 MPa tl do 3 mm</t>
  </si>
  <si>
    <t xml:space="preserve">-688111951</t>
  </si>
  <si>
    <t xml:space="preserve">83</t>
  </si>
  <si>
    <t xml:space="preserve">776201811</t>
  </si>
  <si>
    <t xml:space="preserve">Demontáž lepených povlakových podlah bez podložky ručně</t>
  </si>
  <si>
    <t xml:space="preserve">405204561</t>
  </si>
  <si>
    <t xml:space="preserve">7,7+3,35+33,3+12,7+12,3</t>
  </si>
  <si>
    <t xml:space="preserve">84</t>
  </si>
  <si>
    <t xml:space="preserve">776221111</t>
  </si>
  <si>
    <t xml:space="preserve">Lepení pásů z PVC standardním lepidlem</t>
  </si>
  <si>
    <t xml:space="preserve">511924018</t>
  </si>
  <si>
    <t xml:space="preserve">85</t>
  </si>
  <si>
    <t xml:space="preserve">28412245</t>
  </si>
  <si>
    <t xml:space="preserve">krytina podlahová PVC tl 2mm</t>
  </si>
  <si>
    <t xml:space="preserve">1870775348</t>
  </si>
  <si>
    <t xml:space="preserve">69,35*1,1 'Přepočtené koeficientem množství</t>
  </si>
  <si>
    <t xml:space="preserve">86</t>
  </si>
  <si>
    <t xml:space="preserve">776223112R</t>
  </si>
  <si>
    <t xml:space="preserve">Spoj povlakových podlahovin z PVC svařováním za studena</t>
  </si>
  <si>
    <t xml:space="preserve">m</t>
  </si>
  <si>
    <t xml:space="preserve">1842646332</t>
  </si>
  <si>
    <t xml:space="preserve">87</t>
  </si>
  <si>
    <t xml:space="preserve">776421111R</t>
  </si>
  <si>
    <t xml:space="preserve">Montáž a dod.obvodových lišt lepením</t>
  </si>
  <si>
    <t xml:space="preserve">1808707179</t>
  </si>
  <si>
    <t xml:space="preserve">(4,3+1,8+2,1+1,6+4,7+6,9+3+4,2*2+2,9)*2</t>
  </si>
  <si>
    <t xml:space="preserve">88</t>
  </si>
  <si>
    <t xml:space="preserve">998776202</t>
  </si>
  <si>
    <t xml:space="preserve">Přesun hmot procentní pro podlahy povlakové v objektech v přes 6 do 12 m</t>
  </si>
  <si>
    <t xml:space="preserve">898014778</t>
  </si>
  <si>
    <t xml:space="preserve">781</t>
  </si>
  <si>
    <t xml:space="preserve">Dokončovací práce - obklady</t>
  </si>
  <si>
    <t xml:space="preserve">89</t>
  </si>
  <si>
    <t xml:space="preserve">781121011</t>
  </si>
  <si>
    <t xml:space="preserve">Nátěr penetrační na stěnu</t>
  </si>
  <si>
    <t xml:space="preserve">1344705711</t>
  </si>
  <si>
    <t xml:space="preserve">90</t>
  </si>
  <si>
    <t xml:space="preserve">781474114</t>
  </si>
  <si>
    <t xml:space="preserve">Montáž obkladů vnitřních keramických hladkých přes 19 do 22 ks/m2 lepených flexibilním lepidlem</t>
  </si>
  <si>
    <t xml:space="preserve">-500642531</t>
  </si>
  <si>
    <t xml:space="preserve">2,58</t>
  </si>
  <si>
    <t xml:space="preserve">91</t>
  </si>
  <si>
    <t xml:space="preserve">59761040</t>
  </si>
  <si>
    <t xml:space="preserve">obklad keramický hladký přes 19 do 22ks/m2 včetně lišt</t>
  </si>
  <si>
    <t xml:space="preserve">-246847467</t>
  </si>
  <si>
    <t xml:space="preserve">2,58*1,1 'Přepočtené koeficientem množství</t>
  </si>
  <si>
    <t xml:space="preserve">92</t>
  </si>
  <si>
    <t xml:space="preserve">781477111</t>
  </si>
  <si>
    <t xml:space="preserve">Příplatek k montáži obkladů vnitřních keramických hladkých za plochu do 10 m2</t>
  </si>
  <si>
    <t xml:space="preserve">697065979</t>
  </si>
  <si>
    <t xml:space="preserve">93</t>
  </si>
  <si>
    <t xml:space="preserve">781493610</t>
  </si>
  <si>
    <t xml:space="preserve">Montáž vanových plastových dvířek lepených s uchycením na magnet</t>
  </si>
  <si>
    <t xml:space="preserve">-1244899255</t>
  </si>
  <si>
    <t xml:space="preserve">94</t>
  </si>
  <si>
    <t xml:space="preserve">56245721</t>
  </si>
  <si>
    <t xml:space="preserve">dvířka vanová bílá 300x300mm</t>
  </si>
  <si>
    <t xml:space="preserve">-646251121</t>
  </si>
  <si>
    <t xml:space="preserve">95</t>
  </si>
  <si>
    <t xml:space="preserve">781495115</t>
  </si>
  <si>
    <t xml:space="preserve">Spárování vnitřních obkladů silikonem</t>
  </si>
  <si>
    <t xml:space="preserve">-1516960466</t>
  </si>
  <si>
    <t xml:space="preserve">"WC"(0,9+1,6)*2</t>
  </si>
  <si>
    <t xml:space="preserve">96</t>
  </si>
  <si>
    <t xml:space="preserve">781477114</t>
  </si>
  <si>
    <t xml:space="preserve">Příplatek k montáži obkladů vnitřních keramických hladkých za spárování tmelem dvousložkovým</t>
  </si>
  <si>
    <t xml:space="preserve">1696315940</t>
  </si>
  <si>
    <t xml:space="preserve">97</t>
  </si>
  <si>
    <t xml:space="preserve">998781202</t>
  </si>
  <si>
    <t xml:space="preserve">Přesun hmot procentní pro obklady keramické v objektech v přes 6 do 12 m</t>
  </si>
  <si>
    <t xml:space="preserve">-662319042</t>
  </si>
  <si>
    <t xml:space="preserve">783</t>
  </si>
  <si>
    <t xml:space="preserve">Dokončovací práce - nátěry</t>
  </si>
  <si>
    <t xml:space="preserve">98</t>
  </si>
  <si>
    <t xml:space="preserve">783306801</t>
  </si>
  <si>
    <t xml:space="preserve">Odstranění nátěru ze zámečnických konstrukcí obroušením</t>
  </si>
  <si>
    <t xml:space="preserve">-754510173</t>
  </si>
  <si>
    <t xml:space="preserve">4,6*0,25*2+4,7*0,25+4,8*0,25*4</t>
  </si>
  <si>
    <t xml:space="preserve">99</t>
  </si>
  <si>
    <t xml:space="preserve">783314101</t>
  </si>
  <si>
    <t xml:space="preserve">Základní jednonásobný syntetický nátěr zámečnických konstrukcí</t>
  </si>
  <si>
    <t xml:space="preserve">-1279735968</t>
  </si>
  <si>
    <t xml:space="preserve">100</t>
  </si>
  <si>
    <t xml:space="preserve">783315101</t>
  </si>
  <si>
    <t xml:space="preserve">Mezinátěr jednonásobný syntetický standardní zámečnických konstrukcí</t>
  </si>
  <si>
    <t xml:space="preserve">-2087568815</t>
  </si>
  <si>
    <t xml:space="preserve">101</t>
  </si>
  <si>
    <t xml:space="preserve">783317101</t>
  </si>
  <si>
    <t xml:space="preserve">Krycí jednonásobný syntetický standardní nátěr zámečnických konstrukcí</t>
  </si>
  <si>
    <t xml:space="preserve">2027617266</t>
  </si>
  <si>
    <t xml:space="preserve">784</t>
  </si>
  <si>
    <t xml:space="preserve">Dokončovací práce - malby a tapety</t>
  </si>
  <si>
    <t xml:space="preserve">102</t>
  </si>
  <si>
    <t xml:space="preserve">784121001</t>
  </si>
  <si>
    <t xml:space="preserve">Oškrabání malby v mísnostech v do 3,80 m</t>
  </si>
  <si>
    <t xml:space="preserve">1251642891</t>
  </si>
  <si>
    <t xml:space="preserve">Mezisoučet</t>
  </si>
  <si>
    <t xml:space="preserve">"1"(1,95+1,7)*2*2,6</t>
  </si>
  <si>
    <t xml:space="preserve">"2"(2,7+1,6)*2*0,6+4</t>
  </si>
  <si>
    <t xml:space="preserve">"3"(1,6+0,85)*2*0,6+4</t>
  </si>
  <si>
    <t xml:space="preserve">"4"(1,8+4,255)*2*2,6</t>
  </si>
  <si>
    <t xml:space="preserve">"5"(2,08+1,6)*2*2,6</t>
  </si>
  <si>
    <t xml:space="preserve">"6"(4,7+6,9)*2*2,6</t>
  </si>
  <si>
    <t xml:space="preserve">"7"(3,0+4,2)*2*2,6</t>
  </si>
  <si>
    <t xml:space="preserve">"8"(2,9+4,2)*2*2,6</t>
  </si>
  <si>
    <t xml:space="preserve">103</t>
  </si>
  <si>
    <t xml:space="preserve">784121011</t>
  </si>
  <si>
    <t xml:space="preserve">Rozmývání podkladu po oškrabání malby v místnostech v do 3,80 m</t>
  </si>
  <si>
    <t xml:space="preserve">1972566428</t>
  </si>
  <si>
    <t xml:space="preserve">104</t>
  </si>
  <si>
    <t xml:space="preserve">784151031</t>
  </si>
  <si>
    <t xml:space="preserve">Dvojnásobné izolování nitrocelulózovým lakem v místnostech v do 3,80 m</t>
  </si>
  <si>
    <t xml:space="preserve">-320843349</t>
  </si>
  <si>
    <t xml:space="preserve">105</t>
  </si>
  <si>
    <t xml:space="preserve">784221101</t>
  </si>
  <si>
    <t xml:space="preserve">Dvojnásobné bílé malby ze směsí za sucha dobře otěruvzdorných v místnostech do 3,80 m</t>
  </si>
  <si>
    <t xml:space="preserve">-678839135</t>
  </si>
  <si>
    <t xml:space="preserve">HZS</t>
  </si>
  <si>
    <t xml:space="preserve">Hodinové zúčtovací sazby</t>
  </si>
  <si>
    <t xml:space="preserve">106</t>
  </si>
  <si>
    <t xml:space="preserve">HZS2211</t>
  </si>
  <si>
    <t xml:space="preserve">Hodinová zúčtovací sazba instalatér</t>
  </si>
  <si>
    <t xml:space="preserve">512</t>
  </si>
  <si>
    <t xml:space="preserve">-936043216</t>
  </si>
  <si>
    <t xml:space="preserve">"drobné pomocné instalatérské práce"3</t>
  </si>
  <si>
    <t xml:space="preserve">107</t>
  </si>
  <si>
    <t xml:space="preserve">HZS2231</t>
  </si>
  <si>
    <t xml:space="preserve">Hodinová zúčtovací sazba elektrikář</t>
  </si>
  <si>
    <t xml:space="preserve">-1177409711</t>
  </si>
  <si>
    <t xml:space="preserve">" prohlídka systému"3</t>
  </si>
  <si>
    <t xml:space="preserve">"drobné pomocné práce"2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</si>
  <si>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</si>
  <si>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</si>
  <si>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</si>
  <si>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</si>
  <si>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108</t>
  </si>
  <si>
    <t xml:space="preserve">030001000</t>
  </si>
  <si>
    <t xml:space="preserve">Zařízení staveniště 1%</t>
  </si>
  <si>
    <t xml:space="preserve">1024</t>
  </si>
  <si>
    <t xml:space="preserve">1472449501</t>
  </si>
  <si>
    <t xml:space="preserve">VRN6</t>
  </si>
  <si>
    <t xml:space="preserve">Územní vlivy</t>
  </si>
  <si>
    <t xml:space="preserve">109</t>
  </si>
  <si>
    <t xml:space="preserve">060001000</t>
  </si>
  <si>
    <t xml:space="preserve">924301605</t>
  </si>
  <si>
    <t xml:space="preserve">VRN7</t>
  </si>
  <si>
    <t xml:space="preserve">Provozní vlivy</t>
  </si>
  <si>
    <t xml:space="preserve">110</t>
  </si>
  <si>
    <t xml:space="preserve">070001000</t>
  </si>
  <si>
    <t xml:space="preserve">Provozní vlivy 2%</t>
  </si>
  <si>
    <t xml:space="preserve">710636814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</si>
</sst>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0000A8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48:F156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Jablonova232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č.232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22-28,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14. 8. 2023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MmBrno,OSM,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'Jablonova232 - Oprava byt...'!J28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'Jablonova232 - Oprava byt...'!P134</f>
        <v>0</v>
      </c>
      <c r="AV95" s="94" t="n">
        <f aca="false">'Jablonova232 - Oprava byt...'!J31</f>
        <v>0</v>
      </c>
      <c r="AW95" s="94" t="n">
        <f aca="false">'Jablonova232 - Oprava byt...'!J32</f>
        <v>0</v>
      </c>
      <c r="AX95" s="94" t="n">
        <f aca="false">'Jablonova232 - Oprava byt...'!J33</f>
        <v>0</v>
      </c>
      <c r="AY95" s="94" t="n">
        <f aca="false">'Jablonova232 - Oprava byt...'!J34</f>
        <v>0</v>
      </c>
      <c r="AZ95" s="94" t="n">
        <f aca="false">'Jablonova232 - Oprava byt...'!F31</f>
        <v>0</v>
      </c>
      <c r="BA95" s="94" t="n">
        <f aca="false">'Jablonova232 - Oprava byt...'!F32</f>
        <v>0</v>
      </c>
      <c r="BB95" s="94" t="n">
        <f aca="false">'Jablonova232 - Oprava byt...'!F33</f>
        <v>0</v>
      </c>
      <c r="BC95" s="94" t="n">
        <f aca="false">'Jablonova232 - Oprava byt...'!F34</f>
        <v>0</v>
      </c>
      <c r="BD95" s="96" t="n">
        <f aca="false">'Jablonova232 - Oprava byt...'!F35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32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25"/>
  <sheetViews>
    <sheetView showFormulas="false" showGridLines="false" showRowColHeaders="true" showZeros="true" rightToLeft="false" tabSelected="true" showOutlineSymbols="true" defaultGridColor="true" view="normal" topLeftCell="A123" colorId="64" zoomScale="100" zoomScaleNormal="100" zoomScalePageLayoutView="100" workbookViewId="0">
      <selection pane="topLeft" activeCell="F148" activeCellId="0" sqref="F148:F15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14. 8. 2023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ROUND((SUM(BE134:BE322)),  2)</f>
        <v>0</v>
      </c>
      <c r="G31" s="22"/>
      <c r="H31" s="22"/>
      <c r="I31" s="112" t="n">
        <v>0.21</v>
      </c>
      <c r="J31" s="111" t="n">
        <f aca="false">ROUND(((SUM(BE134:BE322))*I31),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ROUND((SUM(BF134:BF322)),  2)</f>
        <v>0</v>
      </c>
      <c r="G32" s="22"/>
      <c r="H32" s="22"/>
      <c r="I32" s="112" t="n">
        <v>0.15</v>
      </c>
      <c r="J32" s="111" t="n">
        <f aca="false">ROUND(((SUM(BF134:BF322))*I32),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ROUND((SUM(BG134:BG322)),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ROUND((SUM(BH134:BH322)),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ROUND((SUM(BI134:BI322)),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č.232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22-28, Brno</v>
      </c>
      <c r="G87" s="22"/>
      <c r="H87" s="22"/>
      <c r="I87" s="15" t="s">
        <v>21</v>
      </c>
      <c r="J87" s="101" t="str">
        <f aca="false">IF(J10="","",J10)</f>
        <v>14. 8. 2023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MmBrno,OSM,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J135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J136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J138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J160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J188</f>
        <v>0</v>
      </c>
      <c r="L99" s="131"/>
    </row>
    <row r="100" s="130" customFormat="true" ht="19.9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J194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J196</f>
        <v>0</v>
      </c>
      <c r="L101" s="126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J197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J200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J213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J217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J228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J245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J256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J271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J285</f>
        <v>0</v>
      </c>
      <c r="L110" s="131"/>
    </row>
    <row r="111" s="130" customFormat="true" ht="19.9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J291</f>
        <v>0</v>
      </c>
      <c r="L111" s="131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J308</f>
        <v>0</v>
      </c>
      <c r="L112" s="126"/>
    </row>
    <row r="113" s="125" customFormat="true" ht="24.95" hidden="false" customHeight="true" outlineLevel="0" collapsed="false">
      <c r="B113" s="126"/>
      <c r="D113" s="127" t="s">
        <v>105</v>
      </c>
      <c r="E113" s="128"/>
      <c r="F113" s="128"/>
      <c r="G113" s="128"/>
      <c r="H113" s="128"/>
      <c r="I113" s="128"/>
      <c r="J113" s="129" t="n">
        <f aca="false">J316</f>
        <v>0</v>
      </c>
      <c r="L113" s="126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J317</f>
        <v>0</v>
      </c>
      <c r="L114" s="131"/>
    </row>
    <row r="115" s="130" customFormat="true" ht="19.9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J319</f>
        <v>0</v>
      </c>
      <c r="L115" s="131"/>
    </row>
    <row r="116" s="130" customFormat="true" ht="19.9" hidden="false" customHeight="true" outlineLevel="0" collapsed="false">
      <c r="B116" s="131"/>
      <c r="D116" s="132" t="s">
        <v>108</v>
      </c>
      <c r="E116" s="133"/>
      <c r="F116" s="133"/>
      <c r="G116" s="133"/>
      <c r="H116" s="133"/>
      <c r="I116" s="133"/>
      <c r="J116" s="134" t="n">
        <f aca="false">J321</f>
        <v>0</v>
      </c>
      <c r="L116" s="131"/>
    </row>
    <row r="117" s="27" customFormat="true" ht="21.8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22" s="27" customFormat="true" ht="6.95" hidden="false" customHeight="true" outlineLevel="0" collapsed="false">
      <c r="A122" s="22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24.95" hidden="false" customHeight="true" outlineLevel="0" collapsed="false">
      <c r="A123" s="22"/>
      <c r="B123" s="23"/>
      <c r="C123" s="7" t="s">
        <v>109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15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6.5" hidden="false" customHeight="true" outlineLevel="0" collapsed="false">
      <c r="A126" s="22"/>
      <c r="B126" s="23"/>
      <c r="C126" s="22"/>
      <c r="D126" s="22"/>
      <c r="E126" s="100" t="str">
        <f aca="false">E7</f>
        <v>Oprava bytu č.232</v>
      </c>
      <c r="F126" s="100"/>
      <c r="G126" s="100"/>
      <c r="H126" s="100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19</v>
      </c>
      <c r="D128" s="22"/>
      <c r="E128" s="22"/>
      <c r="F128" s="16" t="str">
        <f aca="false">F10</f>
        <v>Jabloňova 22-28, Brno</v>
      </c>
      <c r="G128" s="22"/>
      <c r="H128" s="22"/>
      <c r="I128" s="15" t="s">
        <v>21</v>
      </c>
      <c r="J128" s="101" t="str">
        <f aca="false">IF(J10="","",J10)</f>
        <v>14. 8. 2023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23</v>
      </c>
      <c r="D130" s="22"/>
      <c r="E130" s="22"/>
      <c r="F130" s="16" t="str">
        <f aca="false">E13</f>
        <v>MmBrno,OSM, Husova 3,Brno</v>
      </c>
      <c r="G130" s="22"/>
      <c r="H130" s="22"/>
      <c r="I130" s="15" t="s">
        <v>29</v>
      </c>
      <c r="J130" s="121" t="str">
        <f aca="false">E19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27</v>
      </c>
      <c r="D131" s="22"/>
      <c r="E131" s="22"/>
      <c r="F131" s="16" t="str">
        <f aca="false">IF(E16="","",E16)</f>
        <v>Vyplň údaj</v>
      </c>
      <c r="G131" s="22"/>
      <c r="H131" s="22"/>
      <c r="I131" s="15" t="s">
        <v>32</v>
      </c>
      <c r="J131" s="121" t="str">
        <f aca="false">E22</f>
        <v>Radka 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0.3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141" customFormat="true" ht="29.3" hidden="false" customHeight="true" outlineLevel="0" collapsed="false">
      <c r="A133" s="135"/>
      <c r="B133" s="136"/>
      <c r="C133" s="137" t="s">
        <v>110</v>
      </c>
      <c r="D133" s="138" t="s">
        <v>59</v>
      </c>
      <c r="E133" s="138" t="s">
        <v>55</v>
      </c>
      <c r="F133" s="138" t="s">
        <v>56</v>
      </c>
      <c r="G133" s="138" t="s">
        <v>111</v>
      </c>
      <c r="H133" s="138" t="s">
        <v>112</v>
      </c>
      <c r="I133" s="138" t="s">
        <v>113</v>
      </c>
      <c r="J133" s="138" t="s">
        <v>84</v>
      </c>
      <c r="K133" s="139" t="s">
        <v>114</v>
      </c>
      <c r="L133" s="140"/>
      <c r="M133" s="68"/>
      <c r="N133" s="69" t="s">
        <v>38</v>
      </c>
      <c r="O133" s="69" t="s">
        <v>115</v>
      </c>
      <c r="P133" s="69" t="s">
        <v>116</v>
      </c>
      <c r="Q133" s="69" t="s">
        <v>117</v>
      </c>
      <c r="R133" s="69" t="s">
        <v>118</v>
      </c>
      <c r="S133" s="69" t="s">
        <v>119</v>
      </c>
      <c r="T133" s="70" t="s">
        <v>120</v>
      </c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</row>
    <row r="134" s="27" customFormat="true" ht="22.8" hidden="false" customHeight="true" outlineLevel="0" collapsed="false">
      <c r="A134" s="22"/>
      <c r="B134" s="23"/>
      <c r="C134" s="76" t="s">
        <v>121</v>
      </c>
      <c r="D134" s="22"/>
      <c r="E134" s="22"/>
      <c r="F134" s="22"/>
      <c r="G134" s="22"/>
      <c r="H134" s="22"/>
      <c r="I134" s="22"/>
      <c r="J134" s="142" t="n">
        <f aca="false">BK134</f>
        <v>0</v>
      </c>
      <c r="K134" s="22"/>
      <c r="L134" s="23"/>
      <c r="M134" s="71"/>
      <c r="N134" s="58"/>
      <c r="O134" s="72"/>
      <c r="P134" s="143" t="n">
        <f aca="false">P135+P196+P308+P316</f>
        <v>0</v>
      </c>
      <c r="Q134" s="72"/>
      <c r="R134" s="143" t="n">
        <f aca="false">R135+R196+R308+R316</f>
        <v>2.83478296</v>
      </c>
      <c r="S134" s="72"/>
      <c r="T134" s="144" t="n">
        <f aca="false">T135+T196+T308+T316</f>
        <v>2.65983092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73</v>
      </c>
      <c r="AU134" s="3" t="s">
        <v>86</v>
      </c>
      <c r="BK134" s="145" t="n">
        <f aca="false">BK135+BK196+BK308+BK316</f>
        <v>0</v>
      </c>
    </row>
    <row r="135" s="146" customFormat="true" ht="25.9" hidden="false" customHeight="true" outlineLevel="0" collapsed="false">
      <c r="B135" s="147"/>
      <c r="D135" s="148" t="s">
        <v>73</v>
      </c>
      <c r="E135" s="149" t="s">
        <v>122</v>
      </c>
      <c r="F135" s="149" t="s">
        <v>123</v>
      </c>
      <c r="I135" s="150"/>
      <c r="J135" s="151" t="n">
        <f aca="false">BK135</f>
        <v>0</v>
      </c>
      <c r="L135" s="147"/>
      <c r="M135" s="152"/>
      <c r="N135" s="153"/>
      <c r="O135" s="153"/>
      <c r="P135" s="154" t="n">
        <f aca="false">P136+P138+P160+P188+P194</f>
        <v>0</v>
      </c>
      <c r="Q135" s="153"/>
      <c r="R135" s="154" t="n">
        <f aca="false">R136+R138+R160+R188+R194</f>
        <v>1.71220748</v>
      </c>
      <c r="S135" s="153"/>
      <c r="T135" s="155" t="n">
        <f aca="false">T136+T138+T160+T188+T194</f>
        <v>2.139678</v>
      </c>
      <c r="AR135" s="148" t="s">
        <v>79</v>
      </c>
      <c r="AT135" s="156" t="s">
        <v>73</v>
      </c>
      <c r="AU135" s="156" t="s">
        <v>74</v>
      </c>
      <c r="AY135" s="148" t="s">
        <v>124</v>
      </c>
      <c r="BK135" s="157" t="n">
        <f aca="false">BK136+BK138+BK160+BK188+BK194</f>
        <v>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125</v>
      </c>
      <c r="F136" s="158" t="s">
        <v>126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P137</f>
        <v>0</v>
      </c>
      <c r="Q136" s="153"/>
      <c r="R136" s="154" t="n">
        <f aca="false">R137</f>
        <v>0.02369</v>
      </c>
      <c r="S136" s="153"/>
      <c r="T136" s="155" t="n">
        <f aca="false">T137</f>
        <v>0</v>
      </c>
      <c r="AR136" s="148" t="s">
        <v>79</v>
      </c>
      <c r="AT136" s="156" t="s">
        <v>73</v>
      </c>
      <c r="AU136" s="156" t="s">
        <v>79</v>
      </c>
      <c r="AY136" s="148" t="s">
        <v>124</v>
      </c>
      <c r="BK136" s="157" t="n">
        <f aca="false">BK137</f>
        <v>0</v>
      </c>
    </row>
    <row r="137" s="27" customFormat="true" ht="16.5" hidden="false" customHeight="true" outlineLevel="0" collapsed="false">
      <c r="A137" s="22"/>
      <c r="B137" s="160"/>
      <c r="C137" s="161" t="s">
        <v>79</v>
      </c>
      <c r="D137" s="161" t="s">
        <v>127</v>
      </c>
      <c r="E137" s="162" t="s">
        <v>128</v>
      </c>
      <c r="F137" s="163" t="s">
        <v>129</v>
      </c>
      <c r="G137" s="164" t="s">
        <v>130</v>
      </c>
      <c r="H137" s="165" t="n">
        <v>1</v>
      </c>
      <c r="I137" s="166"/>
      <c r="J137" s="167" t="n">
        <f aca="false">ROUND(I137*H137,2)</f>
        <v>0</v>
      </c>
      <c r="K137" s="163" t="s">
        <v>131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0.02369</v>
      </c>
      <c r="R137" s="170" t="n">
        <f aca="false">Q137*H137</f>
        <v>0.02369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132</v>
      </c>
      <c r="AT137" s="172" t="s">
        <v>127</v>
      </c>
      <c r="AU137" s="172" t="s">
        <v>133</v>
      </c>
      <c r="AY137" s="3" t="s">
        <v>124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133</v>
      </c>
      <c r="BK137" s="173" t="n">
        <f aca="false">ROUND(I137*H137,2)</f>
        <v>0</v>
      </c>
      <c r="BL137" s="3" t="s">
        <v>132</v>
      </c>
      <c r="BM137" s="172" t="s">
        <v>134</v>
      </c>
    </row>
    <row r="138" s="146" customFormat="true" ht="22.8" hidden="false" customHeight="true" outlineLevel="0" collapsed="false">
      <c r="B138" s="147"/>
      <c r="D138" s="148" t="s">
        <v>73</v>
      </c>
      <c r="E138" s="158" t="s">
        <v>135</v>
      </c>
      <c r="F138" s="158" t="s">
        <v>136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SUM(P139:P159)</f>
        <v>0</v>
      </c>
      <c r="Q138" s="153"/>
      <c r="R138" s="154" t="n">
        <f aca="false">SUM(R139:R159)</f>
        <v>1.62537948</v>
      </c>
      <c r="S138" s="153"/>
      <c r="T138" s="155" t="n">
        <f aca="false">SUM(T139:T159)</f>
        <v>0</v>
      </c>
      <c r="AR138" s="148" t="s">
        <v>79</v>
      </c>
      <c r="AT138" s="156" t="s">
        <v>73</v>
      </c>
      <c r="AU138" s="156" t="s">
        <v>79</v>
      </c>
      <c r="AY138" s="148" t="s">
        <v>124</v>
      </c>
      <c r="BK138" s="157" t="n">
        <f aca="false">SUM(BK139:BK159)</f>
        <v>0</v>
      </c>
    </row>
    <row r="139" s="27" customFormat="true" ht="21.75" hidden="false" customHeight="true" outlineLevel="0" collapsed="false">
      <c r="A139" s="22"/>
      <c r="B139" s="160"/>
      <c r="C139" s="161" t="s">
        <v>133</v>
      </c>
      <c r="D139" s="161" t="s">
        <v>127</v>
      </c>
      <c r="E139" s="162" t="s">
        <v>137</v>
      </c>
      <c r="F139" s="163" t="s">
        <v>138</v>
      </c>
      <c r="G139" s="164" t="s">
        <v>139</v>
      </c>
      <c r="H139" s="165" t="n">
        <v>0.6</v>
      </c>
      <c r="I139" s="166"/>
      <c r="J139" s="167" t="n">
        <f aca="false">ROUND(I139*H139,2)</f>
        <v>0</v>
      </c>
      <c r="K139" s="163" t="s">
        <v>131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0.056</v>
      </c>
      <c r="R139" s="170" t="n">
        <f aca="false">Q139*H139</f>
        <v>0.0336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132</v>
      </c>
      <c r="AT139" s="172" t="s">
        <v>127</v>
      </c>
      <c r="AU139" s="172" t="s">
        <v>133</v>
      </c>
      <c r="AY139" s="3" t="s">
        <v>124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133</v>
      </c>
      <c r="BK139" s="173" t="n">
        <f aca="false">ROUND(I139*H139,2)</f>
        <v>0</v>
      </c>
      <c r="BL139" s="3" t="s">
        <v>132</v>
      </c>
      <c r="BM139" s="172" t="s">
        <v>140</v>
      </c>
    </row>
    <row r="140" s="174" customFormat="true" ht="12.8" hidden="false" customHeight="false" outlineLevel="0" collapsed="false">
      <c r="B140" s="175"/>
      <c r="D140" s="176" t="s">
        <v>141</v>
      </c>
      <c r="E140" s="177"/>
      <c r="F140" s="178" t="s">
        <v>142</v>
      </c>
      <c r="H140" s="179" t="n">
        <v>0.6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141</v>
      </c>
      <c r="AU140" s="177" t="s">
        <v>133</v>
      </c>
      <c r="AV140" s="174" t="s">
        <v>133</v>
      </c>
      <c r="AW140" s="174" t="s">
        <v>31</v>
      </c>
      <c r="AX140" s="174" t="s">
        <v>79</v>
      </c>
      <c r="AY140" s="177" t="s">
        <v>124</v>
      </c>
    </row>
    <row r="141" s="27" customFormat="true" ht="24.15" hidden="false" customHeight="true" outlineLevel="0" collapsed="false">
      <c r="A141" s="22"/>
      <c r="B141" s="160"/>
      <c r="C141" s="161" t="s">
        <v>125</v>
      </c>
      <c r="D141" s="161" t="s">
        <v>127</v>
      </c>
      <c r="E141" s="162" t="s">
        <v>143</v>
      </c>
      <c r="F141" s="163" t="s">
        <v>144</v>
      </c>
      <c r="G141" s="164" t="s">
        <v>139</v>
      </c>
      <c r="H141" s="165" t="n">
        <v>78.45</v>
      </c>
      <c r="I141" s="166"/>
      <c r="J141" s="167" t="n">
        <f aca="false">ROUND(I141*H141,2)</f>
        <v>0</v>
      </c>
      <c r="K141" s="163" t="s">
        <v>131</v>
      </c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0.0057</v>
      </c>
      <c r="R141" s="170" t="n">
        <f aca="false">Q141*H141</f>
        <v>0.447165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132</v>
      </c>
      <c r="AT141" s="172" t="s">
        <v>127</v>
      </c>
      <c r="AU141" s="172" t="s">
        <v>133</v>
      </c>
      <c r="AY141" s="3" t="s">
        <v>124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133</v>
      </c>
      <c r="BK141" s="173" t="n">
        <f aca="false">ROUND(I141*H141,2)</f>
        <v>0</v>
      </c>
      <c r="BL141" s="3" t="s">
        <v>132</v>
      </c>
      <c r="BM141" s="172" t="s">
        <v>145</v>
      </c>
    </row>
    <row r="142" s="174" customFormat="true" ht="12.8" hidden="false" customHeight="false" outlineLevel="0" collapsed="false">
      <c r="B142" s="175"/>
      <c r="D142" s="176" t="s">
        <v>141</v>
      </c>
      <c r="E142" s="177"/>
      <c r="F142" s="178" t="s">
        <v>146</v>
      </c>
      <c r="H142" s="179" t="n">
        <v>78.45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141</v>
      </c>
      <c r="AU142" s="177" t="s">
        <v>133</v>
      </c>
      <c r="AV142" s="174" t="s">
        <v>133</v>
      </c>
      <c r="AW142" s="174" t="s">
        <v>31</v>
      </c>
      <c r="AX142" s="174" t="s">
        <v>79</v>
      </c>
      <c r="AY142" s="177" t="s">
        <v>124</v>
      </c>
    </row>
    <row r="143" s="27" customFormat="true" ht="21.75" hidden="false" customHeight="true" outlineLevel="0" collapsed="false">
      <c r="A143" s="22"/>
      <c r="B143" s="160"/>
      <c r="C143" s="161" t="s">
        <v>132</v>
      </c>
      <c r="D143" s="161" t="s">
        <v>127</v>
      </c>
      <c r="E143" s="162" t="s">
        <v>147</v>
      </c>
      <c r="F143" s="163" t="s">
        <v>148</v>
      </c>
      <c r="G143" s="164" t="s">
        <v>139</v>
      </c>
      <c r="H143" s="165" t="n">
        <v>0.48</v>
      </c>
      <c r="I143" s="166"/>
      <c r="J143" s="167" t="n">
        <f aca="false">ROUND(I143*H143,2)</f>
        <v>0</v>
      </c>
      <c r="K143" s="163" t="s">
        <v>131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0.056</v>
      </c>
      <c r="R143" s="170" t="n">
        <f aca="false">Q143*H143</f>
        <v>0.02688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132</v>
      </c>
      <c r="AT143" s="172" t="s">
        <v>127</v>
      </c>
      <c r="AU143" s="172" t="s">
        <v>133</v>
      </c>
      <c r="AY143" s="3" t="s">
        <v>124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133</v>
      </c>
      <c r="BK143" s="173" t="n">
        <f aca="false">ROUND(I143*H143,2)</f>
        <v>0</v>
      </c>
      <c r="BL143" s="3" t="s">
        <v>132</v>
      </c>
      <c r="BM143" s="172" t="s">
        <v>149</v>
      </c>
    </row>
    <row r="144" s="174" customFormat="true" ht="12.8" hidden="false" customHeight="false" outlineLevel="0" collapsed="false">
      <c r="B144" s="175"/>
      <c r="D144" s="176" t="s">
        <v>141</v>
      </c>
      <c r="E144" s="177"/>
      <c r="F144" s="178" t="s">
        <v>150</v>
      </c>
      <c r="H144" s="179" t="n">
        <v>0.48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141</v>
      </c>
      <c r="AU144" s="177" t="s">
        <v>133</v>
      </c>
      <c r="AV144" s="174" t="s">
        <v>133</v>
      </c>
      <c r="AW144" s="174" t="s">
        <v>31</v>
      </c>
      <c r="AX144" s="174" t="s">
        <v>79</v>
      </c>
      <c r="AY144" s="177" t="s">
        <v>124</v>
      </c>
    </row>
    <row r="145" s="27" customFormat="true" ht="24.15" hidden="false" customHeight="true" outlineLevel="0" collapsed="false">
      <c r="A145" s="22"/>
      <c r="B145" s="160"/>
      <c r="C145" s="161" t="s">
        <v>151</v>
      </c>
      <c r="D145" s="161" t="s">
        <v>127</v>
      </c>
      <c r="E145" s="162" t="s">
        <v>152</v>
      </c>
      <c r="F145" s="163" t="s">
        <v>153</v>
      </c>
      <c r="G145" s="164" t="s">
        <v>139</v>
      </c>
      <c r="H145" s="165" t="n">
        <v>2.376</v>
      </c>
      <c r="I145" s="166"/>
      <c r="J145" s="167" t="n">
        <f aca="false">ROUND(I145*H145,2)</f>
        <v>0</v>
      </c>
      <c r="K145" s="163" t="s">
        <v>131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0.03358</v>
      </c>
      <c r="R145" s="170" t="n">
        <f aca="false">Q145*H145</f>
        <v>0.07978608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132</v>
      </c>
      <c r="AT145" s="172" t="s">
        <v>127</v>
      </c>
      <c r="AU145" s="172" t="s">
        <v>133</v>
      </c>
      <c r="AY145" s="3" t="s">
        <v>124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133</v>
      </c>
      <c r="BK145" s="173" t="n">
        <f aca="false">ROUND(I145*H145,2)</f>
        <v>0</v>
      </c>
      <c r="BL145" s="3" t="s">
        <v>132</v>
      </c>
      <c r="BM145" s="172" t="s">
        <v>154</v>
      </c>
    </row>
    <row r="146" s="174" customFormat="true" ht="12.8" hidden="false" customHeight="false" outlineLevel="0" collapsed="false">
      <c r="B146" s="175"/>
      <c r="D146" s="176" t="s">
        <v>141</v>
      </c>
      <c r="E146" s="177"/>
      <c r="F146" s="178" t="s">
        <v>155</v>
      </c>
      <c r="H146" s="179" t="n">
        <v>2.376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141</v>
      </c>
      <c r="AU146" s="177" t="s">
        <v>133</v>
      </c>
      <c r="AV146" s="174" t="s">
        <v>133</v>
      </c>
      <c r="AW146" s="174" t="s">
        <v>31</v>
      </c>
      <c r="AX146" s="174" t="s">
        <v>79</v>
      </c>
      <c r="AY146" s="177" t="s">
        <v>124</v>
      </c>
    </row>
    <row r="147" s="27" customFormat="true" ht="24.15" hidden="false" customHeight="true" outlineLevel="0" collapsed="false">
      <c r="A147" s="22"/>
      <c r="B147" s="160"/>
      <c r="C147" s="161" t="s">
        <v>135</v>
      </c>
      <c r="D147" s="161" t="s">
        <v>127</v>
      </c>
      <c r="E147" s="162" t="s">
        <v>156</v>
      </c>
      <c r="F147" s="163" t="s">
        <v>157</v>
      </c>
      <c r="G147" s="164" t="s">
        <v>139</v>
      </c>
      <c r="H147" s="165" t="n">
        <v>182.012</v>
      </c>
      <c r="I147" s="166"/>
      <c r="J147" s="167" t="n">
        <f aca="false">ROUND(I147*H147,2)</f>
        <v>0</v>
      </c>
      <c r="K147" s="163" t="s">
        <v>131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0.0057</v>
      </c>
      <c r="R147" s="170" t="n">
        <f aca="false">Q147*H147</f>
        <v>1.0374684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132</v>
      </c>
      <c r="AT147" s="172" t="s">
        <v>127</v>
      </c>
      <c r="AU147" s="172" t="s">
        <v>133</v>
      </c>
      <c r="AY147" s="3" t="s">
        <v>124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133</v>
      </c>
      <c r="BK147" s="173" t="n">
        <f aca="false">ROUND(I147*H147,2)</f>
        <v>0</v>
      </c>
      <c r="BL147" s="3" t="s">
        <v>132</v>
      </c>
      <c r="BM147" s="172" t="s">
        <v>158</v>
      </c>
    </row>
    <row r="148" s="174" customFormat="true" ht="12.8" hidden="false" customHeight="false" outlineLevel="0" collapsed="false">
      <c r="B148" s="175"/>
      <c r="D148" s="176" t="s">
        <v>141</v>
      </c>
      <c r="E148" s="177"/>
      <c r="F148" s="178" t="s">
        <v>159</v>
      </c>
      <c r="H148" s="179" t="n">
        <v>16.58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141</v>
      </c>
      <c r="AU148" s="177" t="s">
        <v>133</v>
      </c>
      <c r="AV148" s="174" t="s">
        <v>133</v>
      </c>
      <c r="AW148" s="174" t="s">
        <v>31</v>
      </c>
      <c r="AX148" s="174" t="s">
        <v>74</v>
      </c>
      <c r="AY148" s="177" t="s">
        <v>124</v>
      </c>
    </row>
    <row r="149" s="174" customFormat="true" ht="12.8" hidden="false" customHeight="false" outlineLevel="0" collapsed="false">
      <c r="B149" s="175"/>
      <c r="D149" s="176" t="s">
        <v>141</v>
      </c>
      <c r="E149" s="177"/>
      <c r="F149" s="178" t="s">
        <v>160</v>
      </c>
      <c r="H149" s="179" t="n">
        <v>5.16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141</v>
      </c>
      <c r="AU149" s="177" t="s">
        <v>133</v>
      </c>
      <c r="AV149" s="174" t="s">
        <v>133</v>
      </c>
      <c r="AW149" s="174" t="s">
        <v>31</v>
      </c>
      <c r="AX149" s="174" t="s">
        <v>74</v>
      </c>
      <c r="AY149" s="177" t="s">
        <v>124</v>
      </c>
    </row>
    <row r="150" s="174" customFormat="true" ht="12.8" hidden="false" customHeight="false" outlineLevel="0" collapsed="false">
      <c r="B150" s="175"/>
      <c r="D150" s="176" t="s">
        <v>141</v>
      </c>
      <c r="E150" s="177"/>
      <c r="F150" s="178" t="s">
        <v>161</v>
      </c>
      <c r="H150" s="179" t="n">
        <v>2.94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141</v>
      </c>
      <c r="AU150" s="177" t="s">
        <v>133</v>
      </c>
      <c r="AV150" s="174" t="s">
        <v>133</v>
      </c>
      <c r="AW150" s="174" t="s">
        <v>31</v>
      </c>
      <c r="AX150" s="174" t="s">
        <v>74</v>
      </c>
      <c r="AY150" s="177" t="s">
        <v>124</v>
      </c>
    </row>
    <row r="151" s="174" customFormat="true" ht="12.8" hidden="false" customHeight="false" outlineLevel="0" collapsed="false">
      <c r="B151" s="175"/>
      <c r="D151" s="176" t="s">
        <v>141</v>
      </c>
      <c r="E151" s="177"/>
      <c r="F151" s="178" t="s">
        <v>162</v>
      </c>
      <c r="H151" s="179" t="n">
        <v>22.286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141</v>
      </c>
      <c r="AU151" s="177" t="s">
        <v>133</v>
      </c>
      <c r="AV151" s="174" t="s">
        <v>133</v>
      </c>
      <c r="AW151" s="174" t="s">
        <v>31</v>
      </c>
      <c r="AX151" s="174" t="s">
        <v>74</v>
      </c>
      <c r="AY151" s="177" t="s">
        <v>124</v>
      </c>
    </row>
    <row r="152" s="174" customFormat="true" ht="12.8" hidden="false" customHeight="false" outlineLevel="0" collapsed="false">
      <c r="B152" s="175"/>
      <c r="D152" s="176" t="s">
        <v>141</v>
      </c>
      <c r="E152" s="177"/>
      <c r="F152" s="178" t="s">
        <v>163</v>
      </c>
      <c r="H152" s="179" t="n">
        <v>17.736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141</v>
      </c>
      <c r="AU152" s="177" t="s">
        <v>133</v>
      </c>
      <c r="AV152" s="174" t="s">
        <v>133</v>
      </c>
      <c r="AW152" s="174" t="s">
        <v>31</v>
      </c>
      <c r="AX152" s="174" t="s">
        <v>74</v>
      </c>
      <c r="AY152" s="177" t="s">
        <v>124</v>
      </c>
    </row>
    <row r="153" s="174" customFormat="true" ht="19.4" hidden="false" customHeight="false" outlineLevel="0" collapsed="false">
      <c r="B153" s="175"/>
      <c r="D153" s="176" t="s">
        <v>141</v>
      </c>
      <c r="E153" s="177"/>
      <c r="F153" s="178" t="s">
        <v>164</v>
      </c>
      <c r="H153" s="179" t="n">
        <v>48.63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141</v>
      </c>
      <c r="AU153" s="177" t="s">
        <v>133</v>
      </c>
      <c r="AV153" s="174" t="s">
        <v>133</v>
      </c>
      <c r="AW153" s="174" t="s">
        <v>31</v>
      </c>
      <c r="AX153" s="174" t="s">
        <v>74</v>
      </c>
      <c r="AY153" s="177" t="s">
        <v>124</v>
      </c>
    </row>
    <row r="154" s="174" customFormat="true" ht="12.8" hidden="false" customHeight="false" outlineLevel="0" collapsed="false">
      <c r="B154" s="175"/>
      <c r="D154" s="176" t="s">
        <v>141</v>
      </c>
      <c r="E154" s="177"/>
      <c r="F154" s="178" t="s">
        <v>165</v>
      </c>
      <c r="H154" s="179" t="n">
        <v>34.25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141</v>
      </c>
      <c r="AU154" s="177" t="s">
        <v>133</v>
      </c>
      <c r="AV154" s="174" t="s">
        <v>133</v>
      </c>
      <c r="AW154" s="174" t="s">
        <v>31</v>
      </c>
      <c r="AX154" s="174" t="s">
        <v>74</v>
      </c>
      <c r="AY154" s="177" t="s">
        <v>124</v>
      </c>
    </row>
    <row r="155" s="174" customFormat="true" ht="19.4" hidden="false" customHeight="false" outlineLevel="0" collapsed="false">
      <c r="B155" s="175"/>
      <c r="D155" s="176" t="s">
        <v>141</v>
      </c>
      <c r="E155" s="177"/>
      <c r="F155" s="178" t="s">
        <v>166</v>
      </c>
      <c r="H155" s="179" t="n">
        <v>34.43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141</v>
      </c>
      <c r="AU155" s="177" t="s">
        <v>133</v>
      </c>
      <c r="AV155" s="174" t="s">
        <v>133</v>
      </c>
      <c r="AW155" s="174" t="s">
        <v>31</v>
      </c>
      <c r="AX155" s="174" t="s">
        <v>74</v>
      </c>
      <c r="AY155" s="177" t="s">
        <v>124</v>
      </c>
    </row>
    <row r="156" s="184" customFormat="true" ht="12.8" hidden="false" customHeight="false" outlineLevel="0" collapsed="false">
      <c r="B156" s="185"/>
      <c r="D156" s="176" t="s">
        <v>141</v>
      </c>
      <c r="E156" s="186"/>
      <c r="F156" s="187" t="s">
        <v>167</v>
      </c>
      <c r="H156" s="188" t="n">
        <v>182.012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6" t="s">
        <v>141</v>
      </c>
      <c r="AU156" s="186" t="s">
        <v>133</v>
      </c>
      <c r="AV156" s="184" t="s">
        <v>132</v>
      </c>
      <c r="AW156" s="184" t="s">
        <v>31</v>
      </c>
      <c r="AX156" s="184" t="s">
        <v>79</v>
      </c>
      <c r="AY156" s="186" t="s">
        <v>124</v>
      </c>
    </row>
    <row r="157" s="27" customFormat="true" ht="24.15" hidden="false" customHeight="true" outlineLevel="0" collapsed="false">
      <c r="A157" s="22"/>
      <c r="B157" s="160"/>
      <c r="C157" s="161" t="s">
        <v>168</v>
      </c>
      <c r="D157" s="161" t="s">
        <v>127</v>
      </c>
      <c r="E157" s="162" t="s">
        <v>169</v>
      </c>
      <c r="F157" s="163" t="s">
        <v>170</v>
      </c>
      <c r="G157" s="164" t="s">
        <v>139</v>
      </c>
      <c r="H157" s="165" t="n">
        <v>21.39</v>
      </c>
      <c r="I157" s="166"/>
      <c r="J157" s="167" t="n">
        <f aca="false">ROUND(I157*H157,2)</f>
        <v>0</v>
      </c>
      <c r="K157" s="163" t="s">
        <v>131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132</v>
      </c>
      <c r="AT157" s="172" t="s">
        <v>127</v>
      </c>
      <c r="AU157" s="172" t="s">
        <v>133</v>
      </c>
      <c r="AY157" s="3" t="s">
        <v>124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133</v>
      </c>
      <c r="BK157" s="173" t="n">
        <f aca="false">ROUND(I157*H157,2)</f>
        <v>0</v>
      </c>
      <c r="BL157" s="3" t="s">
        <v>132</v>
      </c>
      <c r="BM157" s="172" t="s">
        <v>171</v>
      </c>
    </row>
    <row r="158" s="174" customFormat="true" ht="12.8" hidden="false" customHeight="false" outlineLevel="0" collapsed="false">
      <c r="B158" s="175"/>
      <c r="D158" s="176" t="s">
        <v>141</v>
      </c>
      <c r="E158" s="177"/>
      <c r="F158" s="178" t="s">
        <v>172</v>
      </c>
      <c r="H158" s="179" t="n">
        <v>21.39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141</v>
      </c>
      <c r="AU158" s="177" t="s">
        <v>133</v>
      </c>
      <c r="AV158" s="174" t="s">
        <v>133</v>
      </c>
      <c r="AW158" s="174" t="s">
        <v>31</v>
      </c>
      <c r="AX158" s="174" t="s">
        <v>79</v>
      </c>
      <c r="AY158" s="177" t="s">
        <v>124</v>
      </c>
    </row>
    <row r="159" s="27" customFormat="true" ht="16.5" hidden="false" customHeight="true" outlineLevel="0" collapsed="false">
      <c r="A159" s="22"/>
      <c r="B159" s="160"/>
      <c r="C159" s="161" t="s">
        <v>173</v>
      </c>
      <c r="D159" s="161" t="s">
        <v>127</v>
      </c>
      <c r="E159" s="162" t="s">
        <v>174</v>
      </c>
      <c r="F159" s="163" t="s">
        <v>175</v>
      </c>
      <c r="G159" s="164" t="s">
        <v>176</v>
      </c>
      <c r="H159" s="165" t="n">
        <v>1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0.00048</v>
      </c>
      <c r="R159" s="170" t="n">
        <f aca="false">Q159*H159</f>
        <v>0.00048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132</v>
      </c>
      <c r="AT159" s="172" t="s">
        <v>127</v>
      </c>
      <c r="AU159" s="172" t="s">
        <v>133</v>
      </c>
      <c r="AY159" s="3" t="s">
        <v>124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133</v>
      </c>
      <c r="BK159" s="173" t="n">
        <f aca="false">ROUND(I159*H159,2)</f>
        <v>0</v>
      </c>
      <c r="BL159" s="3" t="s">
        <v>132</v>
      </c>
      <c r="BM159" s="172" t="s">
        <v>177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178</v>
      </c>
      <c r="F160" s="158" t="s">
        <v>179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SUM(P161:P187)</f>
        <v>0</v>
      </c>
      <c r="Q160" s="153"/>
      <c r="R160" s="154" t="n">
        <f aca="false">SUM(R161:R187)</f>
        <v>0.063138</v>
      </c>
      <c r="S160" s="153"/>
      <c r="T160" s="155" t="n">
        <f aca="false">SUM(T161:T187)</f>
        <v>2.139678</v>
      </c>
      <c r="AR160" s="148" t="s">
        <v>79</v>
      </c>
      <c r="AT160" s="156" t="s">
        <v>73</v>
      </c>
      <c r="AU160" s="156" t="s">
        <v>79</v>
      </c>
      <c r="AY160" s="148" t="s">
        <v>124</v>
      </c>
      <c r="BK160" s="157" t="n">
        <f aca="false">SUM(BK161:BK187)</f>
        <v>0</v>
      </c>
    </row>
    <row r="161" s="27" customFormat="true" ht="16.5" hidden="false" customHeight="true" outlineLevel="0" collapsed="false">
      <c r="A161" s="22"/>
      <c r="B161" s="160"/>
      <c r="C161" s="161" t="s">
        <v>178</v>
      </c>
      <c r="D161" s="161" t="s">
        <v>127</v>
      </c>
      <c r="E161" s="162" t="s">
        <v>180</v>
      </c>
      <c r="F161" s="163" t="s">
        <v>181</v>
      </c>
      <c r="G161" s="164" t="s">
        <v>139</v>
      </c>
      <c r="H161" s="165" t="n">
        <v>78.45</v>
      </c>
      <c r="I161" s="166"/>
      <c r="J161" s="167" t="n">
        <f aca="false">ROUND(I161*H161,2)</f>
        <v>0</v>
      </c>
      <c r="K161" s="163" t="s">
        <v>131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4E-005</v>
      </c>
      <c r="R161" s="170" t="n">
        <f aca="false">Q161*H161</f>
        <v>0.003138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132</v>
      </c>
      <c r="AT161" s="172" t="s">
        <v>127</v>
      </c>
      <c r="AU161" s="172" t="s">
        <v>133</v>
      </c>
      <c r="AY161" s="3" t="s">
        <v>124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133</v>
      </c>
      <c r="BK161" s="173" t="n">
        <f aca="false">ROUND(I161*H161,2)</f>
        <v>0</v>
      </c>
      <c r="BL161" s="3" t="s">
        <v>132</v>
      </c>
      <c r="BM161" s="172" t="s">
        <v>182</v>
      </c>
    </row>
    <row r="162" s="174" customFormat="true" ht="12.8" hidden="false" customHeight="false" outlineLevel="0" collapsed="false">
      <c r="B162" s="175"/>
      <c r="D162" s="176" t="s">
        <v>141</v>
      </c>
      <c r="E162" s="177"/>
      <c r="F162" s="178" t="s">
        <v>146</v>
      </c>
      <c r="H162" s="179" t="n">
        <v>78.45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141</v>
      </c>
      <c r="AU162" s="177" t="s">
        <v>133</v>
      </c>
      <c r="AV162" s="174" t="s">
        <v>133</v>
      </c>
      <c r="AW162" s="174" t="s">
        <v>31</v>
      </c>
      <c r="AX162" s="174" t="s">
        <v>79</v>
      </c>
      <c r="AY162" s="177" t="s">
        <v>124</v>
      </c>
    </row>
    <row r="163" s="27" customFormat="true" ht="24.15" hidden="false" customHeight="true" outlineLevel="0" collapsed="false">
      <c r="A163" s="22"/>
      <c r="B163" s="160"/>
      <c r="C163" s="161" t="s">
        <v>183</v>
      </c>
      <c r="D163" s="161" t="s">
        <v>127</v>
      </c>
      <c r="E163" s="162" t="s">
        <v>184</v>
      </c>
      <c r="F163" s="163" t="s">
        <v>185</v>
      </c>
      <c r="G163" s="164" t="s">
        <v>139</v>
      </c>
      <c r="H163" s="165" t="n">
        <v>7.2</v>
      </c>
      <c r="I163" s="166"/>
      <c r="J163" s="167" t="n">
        <f aca="false">ROUND(I163*H163,2)</f>
        <v>0</v>
      </c>
      <c r="K163" s="163" t="s">
        <v>131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0.043</v>
      </c>
      <c r="T163" s="171" t="n">
        <f aca="false">S163*H163</f>
        <v>0.3096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132</v>
      </c>
      <c r="AT163" s="172" t="s">
        <v>127</v>
      </c>
      <c r="AU163" s="172" t="s">
        <v>133</v>
      </c>
      <c r="AY163" s="3" t="s">
        <v>124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133</v>
      </c>
      <c r="BK163" s="173" t="n">
        <f aca="false">ROUND(I163*H163,2)</f>
        <v>0</v>
      </c>
      <c r="BL163" s="3" t="s">
        <v>132</v>
      </c>
      <c r="BM163" s="172" t="s">
        <v>186</v>
      </c>
    </row>
    <row r="164" s="174" customFormat="true" ht="12.8" hidden="false" customHeight="false" outlineLevel="0" collapsed="false">
      <c r="B164" s="175"/>
      <c r="D164" s="176" t="s">
        <v>141</v>
      </c>
      <c r="E164" s="177"/>
      <c r="F164" s="178" t="s">
        <v>187</v>
      </c>
      <c r="H164" s="179" t="n">
        <v>7.2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141</v>
      </c>
      <c r="AU164" s="177" t="s">
        <v>133</v>
      </c>
      <c r="AV164" s="174" t="s">
        <v>133</v>
      </c>
      <c r="AW164" s="174" t="s">
        <v>31</v>
      </c>
      <c r="AX164" s="174" t="s">
        <v>79</v>
      </c>
      <c r="AY164" s="177" t="s">
        <v>124</v>
      </c>
    </row>
    <row r="165" s="27" customFormat="true" ht="44.25" hidden="false" customHeight="true" outlineLevel="0" collapsed="false">
      <c r="A165" s="22"/>
      <c r="B165" s="160"/>
      <c r="C165" s="161" t="s">
        <v>188</v>
      </c>
      <c r="D165" s="161" t="s">
        <v>127</v>
      </c>
      <c r="E165" s="162" t="s">
        <v>189</v>
      </c>
      <c r="F165" s="163" t="s">
        <v>190</v>
      </c>
      <c r="G165" s="164" t="s">
        <v>176</v>
      </c>
      <c r="H165" s="165" t="n">
        <v>1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0.61501</v>
      </c>
      <c r="T165" s="171" t="n">
        <f aca="false">S165*H165</f>
        <v>0.61501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132</v>
      </c>
      <c r="AT165" s="172" t="s">
        <v>127</v>
      </c>
      <c r="AU165" s="172" t="s">
        <v>133</v>
      </c>
      <c r="AY165" s="3" t="s">
        <v>124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133</v>
      </c>
      <c r="BK165" s="173" t="n">
        <f aca="false">ROUND(I165*H165,2)</f>
        <v>0</v>
      </c>
      <c r="BL165" s="3" t="s">
        <v>132</v>
      </c>
      <c r="BM165" s="172" t="s">
        <v>191</v>
      </c>
    </row>
    <row r="166" s="27" customFormat="true" ht="16.5" hidden="false" customHeight="true" outlineLevel="0" collapsed="false">
      <c r="A166" s="22"/>
      <c r="B166" s="160"/>
      <c r="C166" s="161" t="s">
        <v>192</v>
      </c>
      <c r="D166" s="161" t="s">
        <v>127</v>
      </c>
      <c r="E166" s="162" t="s">
        <v>193</v>
      </c>
      <c r="F166" s="163" t="s">
        <v>194</v>
      </c>
      <c r="G166" s="164" t="s">
        <v>195</v>
      </c>
      <c r="H166" s="165" t="n">
        <v>4</v>
      </c>
      <c r="I166" s="166"/>
      <c r="J166" s="167" t="n">
        <f aca="false">ROUND(I166*H166,2)</f>
        <v>0</v>
      </c>
      <c r="K166" s="163"/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132</v>
      </c>
      <c r="AT166" s="172" t="s">
        <v>127</v>
      </c>
      <c r="AU166" s="172" t="s">
        <v>133</v>
      </c>
      <c r="AY166" s="3" t="s">
        <v>124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133</v>
      </c>
      <c r="BK166" s="173" t="n">
        <f aca="false">ROUND(I166*H166,2)</f>
        <v>0</v>
      </c>
      <c r="BL166" s="3" t="s">
        <v>132</v>
      </c>
      <c r="BM166" s="172" t="s">
        <v>196</v>
      </c>
    </row>
    <row r="167" s="27" customFormat="true" ht="16.5" hidden="false" customHeight="true" outlineLevel="0" collapsed="false">
      <c r="A167" s="22"/>
      <c r="B167" s="160"/>
      <c r="C167" s="161" t="s">
        <v>197</v>
      </c>
      <c r="D167" s="161" t="s">
        <v>127</v>
      </c>
      <c r="E167" s="162" t="s">
        <v>198</v>
      </c>
      <c r="F167" s="163" t="s">
        <v>199</v>
      </c>
      <c r="G167" s="164" t="s">
        <v>176</v>
      </c>
      <c r="H167" s="165" t="n">
        <v>1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0.06</v>
      </c>
      <c r="R167" s="170" t="n">
        <f aca="false">Q167*H167</f>
        <v>0.06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132</v>
      </c>
      <c r="AT167" s="172" t="s">
        <v>127</v>
      </c>
      <c r="AU167" s="172" t="s">
        <v>133</v>
      </c>
      <c r="AY167" s="3" t="s">
        <v>124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133</v>
      </c>
      <c r="BK167" s="173" t="n">
        <f aca="false">ROUND(I167*H167,2)</f>
        <v>0</v>
      </c>
      <c r="BL167" s="3" t="s">
        <v>132</v>
      </c>
      <c r="BM167" s="172" t="s">
        <v>200</v>
      </c>
    </row>
    <row r="168" s="27" customFormat="true" ht="16.5" hidden="false" customHeight="true" outlineLevel="0" collapsed="false">
      <c r="A168" s="22"/>
      <c r="B168" s="160"/>
      <c r="C168" s="161" t="s">
        <v>201</v>
      </c>
      <c r="D168" s="161" t="s">
        <v>127</v>
      </c>
      <c r="E168" s="162" t="s">
        <v>202</v>
      </c>
      <c r="F168" s="163" t="s">
        <v>203</v>
      </c>
      <c r="G168" s="164" t="s">
        <v>130</v>
      </c>
      <c r="H168" s="165" t="n">
        <v>1</v>
      </c>
      <c r="I168" s="166"/>
      <c r="J168" s="167" t="n">
        <f aca="false">ROUND(I168*H168,2)</f>
        <v>0</v>
      </c>
      <c r="K168" s="163"/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0.036</v>
      </c>
      <c r="T168" s="171" t="n">
        <f aca="false">S168*H168</f>
        <v>0.036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132</v>
      </c>
      <c r="AT168" s="172" t="s">
        <v>127</v>
      </c>
      <c r="AU168" s="172" t="s">
        <v>133</v>
      </c>
      <c r="AY168" s="3" t="s">
        <v>124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133</v>
      </c>
      <c r="BK168" s="173" t="n">
        <f aca="false">ROUND(I168*H168,2)</f>
        <v>0</v>
      </c>
      <c r="BL168" s="3" t="s">
        <v>132</v>
      </c>
      <c r="BM168" s="172" t="s">
        <v>204</v>
      </c>
    </row>
    <row r="169" s="174" customFormat="true" ht="12.8" hidden="false" customHeight="false" outlineLevel="0" collapsed="false">
      <c r="B169" s="175"/>
      <c r="D169" s="176" t="s">
        <v>141</v>
      </c>
      <c r="E169" s="177"/>
      <c r="F169" s="178" t="s">
        <v>79</v>
      </c>
      <c r="H169" s="179" t="n">
        <v>1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141</v>
      </c>
      <c r="AU169" s="177" t="s">
        <v>133</v>
      </c>
      <c r="AV169" s="174" t="s">
        <v>133</v>
      </c>
      <c r="AW169" s="174" t="s">
        <v>31</v>
      </c>
      <c r="AX169" s="174" t="s">
        <v>79</v>
      </c>
      <c r="AY169" s="177" t="s">
        <v>124</v>
      </c>
    </row>
    <row r="170" s="27" customFormat="true" ht="16.5" hidden="false" customHeight="true" outlineLevel="0" collapsed="false">
      <c r="A170" s="22"/>
      <c r="B170" s="160"/>
      <c r="C170" s="161" t="s">
        <v>7</v>
      </c>
      <c r="D170" s="161" t="s">
        <v>127</v>
      </c>
      <c r="E170" s="162" t="s">
        <v>205</v>
      </c>
      <c r="F170" s="163" t="s">
        <v>206</v>
      </c>
      <c r="G170" s="164" t="s">
        <v>195</v>
      </c>
      <c r="H170" s="165" t="n">
        <v>2</v>
      </c>
      <c r="I170" s="166"/>
      <c r="J170" s="167" t="n">
        <f aca="false">ROUND(I170*H170,2)</f>
        <v>0</v>
      </c>
      <c r="K170" s="163"/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132</v>
      </c>
      <c r="AT170" s="172" t="s">
        <v>127</v>
      </c>
      <c r="AU170" s="172" t="s">
        <v>133</v>
      </c>
      <c r="AY170" s="3" t="s">
        <v>124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133</v>
      </c>
      <c r="BK170" s="173" t="n">
        <f aca="false">ROUND(I170*H170,2)</f>
        <v>0</v>
      </c>
      <c r="BL170" s="3" t="s">
        <v>132</v>
      </c>
      <c r="BM170" s="172" t="s">
        <v>207</v>
      </c>
    </row>
    <row r="171" s="174" customFormat="true" ht="12.8" hidden="false" customHeight="false" outlineLevel="0" collapsed="false">
      <c r="B171" s="175"/>
      <c r="D171" s="176" t="s">
        <v>141</v>
      </c>
      <c r="E171" s="177"/>
      <c r="F171" s="178" t="s">
        <v>133</v>
      </c>
      <c r="H171" s="179" t="n">
        <v>2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141</v>
      </c>
      <c r="AU171" s="177" t="s">
        <v>133</v>
      </c>
      <c r="AV171" s="174" t="s">
        <v>133</v>
      </c>
      <c r="AW171" s="174" t="s">
        <v>31</v>
      </c>
      <c r="AX171" s="174" t="s">
        <v>79</v>
      </c>
      <c r="AY171" s="177" t="s">
        <v>124</v>
      </c>
    </row>
    <row r="172" s="27" customFormat="true" ht="16.5" hidden="false" customHeight="true" outlineLevel="0" collapsed="false">
      <c r="A172" s="22"/>
      <c r="B172" s="160"/>
      <c r="C172" s="161" t="s">
        <v>208</v>
      </c>
      <c r="D172" s="161" t="s">
        <v>127</v>
      </c>
      <c r="E172" s="162" t="s">
        <v>209</v>
      </c>
      <c r="F172" s="163" t="s">
        <v>210</v>
      </c>
      <c r="G172" s="164" t="s">
        <v>195</v>
      </c>
      <c r="H172" s="165" t="n">
        <v>2</v>
      </c>
      <c r="I172" s="166"/>
      <c r="J172" s="167" t="n">
        <f aca="false">ROUND(I172*H172,2)</f>
        <v>0</v>
      </c>
      <c r="K172" s="163"/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132</v>
      </c>
      <c r="AT172" s="172" t="s">
        <v>127</v>
      </c>
      <c r="AU172" s="172" t="s">
        <v>133</v>
      </c>
      <c r="AY172" s="3" t="s">
        <v>124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133</v>
      </c>
      <c r="BK172" s="173" t="n">
        <f aca="false">ROUND(I172*H172,2)</f>
        <v>0</v>
      </c>
      <c r="BL172" s="3" t="s">
        <v>132</v>
      </c>
      <c r="BM172" s="172" t="s">
        <v>211</v>
      </c>
    </row>
    <row r="173" s="27" customFormat="true" ht="16.5" hidden="false" customHeight="true" outlineLevel="0" collapsed="false">
      <c r="A173" s="22"/>
      <c r="B173" s="160"/>
      <c r="C173" s="161" t="s">
        <v>212</v>
      </c>
      <c r="D173" s="161" t="s">
        <v>127</v>
      </c>
      <c r="E173" s="162" t="s">
        <v>213</v>
      </c>
      <c r="F173" s="163" t="s">
        <v>214</v>
      </c>
      <c r="G173" s="164" t="s">
        <v>195</v>
      </c>
      <c r="H173" s="165" t="n">
        <v>2</v>
      </c>
      <c r="I173" s="166"/>
      <c r="J173" s="167" t="n">
        <f aca="false">ROUND(I173*H173,2)</f>
        <v>0</v>
      </c>
      <c r="K173" s="163"/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132</v>
      </c>
      <c r="AT173" s="172" t="s">
        <v>127</v>
      </c>
      <c r="AU173" s="172" t="s">
        <v>133</v>
      </c>
      <c r="AY173" s="3" t="s">
        <v>124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133</v>
      </c>
      <c r="BK173" s="173" t="n">
        <f aca="false">ROUND(I173*H173,2)</f>
        <v>0</v>
      </c>
      <c r="BL173" s="3" t="s">
        <v>132</v>
      </c>
      <c r="BM173" s="172" t="s">
        <v>215</v>
      </c>
    </row>
    <row r="174" s="27" customFormat="true" ht="33" hidden="false" customHeight="true" outlineLevel="0" collapsed="false">
      <c r="A174" s="22"/>
      <c r="B174" s="160"/>
      <c r="C174" s="161" t="s">
        <v>216</v>
      </c>
      <c r="D174" s="161" t="s">
        <v>127</v>
      </c>
      <c r="E174" s="162" t="s">
        <v>217</v>
      </c>
      <c r="F174" s="163" t="s">
        <v>218</v>
      </c>
      <c r="G174" s="164" t="s">
        <v>139</v>
      </c>
      <c r="H174" s="165" t="n">
        <v>78.45</v>
      </c>
      <c r="I174" s="166"/>
      <c r="J174" s="167" t="n">
        <f aca="false">ROUND(I174*H174,2)</f>
        <v>0</v>
      </c>
      <c r="K174" s="163" t="s">
        <v>131</v>
      </c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0.002</v>
      </c>
      <c r="T174" s="171" t="n">
        <f aca="false">S174*H174</f>
        <v>0.1569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132</v>
      </c>
      <c r="AT174" s="172" t="s">
        <v>127</v>
      </c>
      <c r="AU174" s="172" t="s">
        <v>133</v>
      </c>
      <c r="AY174" s="3" t="s">
        <v>124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133</v>
      </c>
      <c r="BK174" s="173" t="n">
        <f aca="false">ROUND(I174*H174,2)</f>
        <v>0</v>
      </c>
      <c r="BL174" s="3" t="s">
        <v>132</v>
      </c>
      <c r="BM174" s="172" t="s">
        <v>219</v>
      </c>
    </row>
    <row r="175" s="27" customFormat="true" ht="37.8" hidden="false" customHeight="true" outlineLevel="0" collapsed="false">
      <c r="A175" s="22"/>
      <c r="B175" s="160"/>
      <c r="C175" s="161" t="s">
        <v>220</v>
      </c>
      <c r="D175" s="161" t="s">
        <v>127</v>
      </c>
      <c r="E175" s="162" t="s">
        <v>221</v>
      </c>
      <c r="F175" s="163" t="s">
        <v>222</v>
      </c>
      <c r="G175" s="164" t="s">
        <v>139</v>
      </c>
      <c r="H175" s="165" t="n">
        <v>182.012</v>
      </c>
      <c r="I175" s="166"/>
      <c r="J175" s="167" t="n">
        <f aca="false">ROUND(I175*H175,2)</f>
        <v>0</v>
      </c>
      <c r="K175" s="163" t="s">
        <v>131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0.004</v>
      </c>
      <c r="T175" s="171" t="n">
        <f aca="false">S175*H175</f>
        <v>0.728048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132</v>
      </c>
      <c r="AT175" s="172" t="s">
        <v>127</v>
      </c>
      <c r="AU175" s="172" t="s">
        <v>133</v>
      </c>
      <c r="AY175" s="3" t="s">
        <v>124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133</v>
      </c>
      <c r="BK175" s="173" t="n">
        <f aca="false">ROUND(I175*H175,2)</f>
        <v>0</v>
      </c>
      <c r="BL175" s="3" t="s">
        <v>132</v>
      </c>
      <c r="BM175" s="172" t="s">
        <v>223</v>
      </c>
    </row>
    <row r="176" s="174" customFormat="true" ht="12.8" hidden="false" customHeight="false" outlineLevel="0" collapsed="false">
      <c r="B176" s="175"/>
      <c r="D176" s="176" t="s">
        <v>141</v>
      </c>
      <c r="E176" s="177"/>
      <c r="F176" s="178" t="s">
        <v>159</v>
      </c>
      <c r="H176" s="179" t="n">
        <v>16.58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141</v>
      </c>
      <c r="AU176" s="177" t="s">
        <v>133</v>
      </c>
      <c r="AV176" s="174" t="s">
        <v>133</v>
      </c>
      <c r="AW176" s="174" t="s">
        <v>31</v>
      </c>
      <c r="AX176" s="174" t="s">
        <v>74</v>
      </c>
      <c r="AY176" s="177" t="s">
        <v>124</v>
      </c>
    </row>
    <row r="177" s="174" customFormat="true" ht="12.8" hidden="false" customHeight="false" outlineLevel="0" collapsed="false">
      <c r="B177" s="175"/>
      <c r="D177" s="176" t="s">
        <v>141</v>
      </c>
      <c r="E177" s="177"/>
      <c r="F177" s="178" t="s">
        <v>160</v>
      </c>
      <c r="H177" s="179" t="n">
        <v>5.16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141</v>
      </c>
      <c r="AU177" s="177" t="s">
        <v>133</v>
      </c>
      <c r="AV177" s="174" t="s">
        <v>133</v>
      </c>
      <c r="AW177" s="174" t="s">
        <v>31</v>
      </c>
      <c r="AX177" s="174" t="s">
        <v>74</v>
      </c>
      <c r="AY177" s="177" t="s">
        <v>124</v>
      </c>
    </row>
    <row r="178" s="174" customFormat="true" ht="12.8" hidden="false" customHeight="false" outlineLevel="0" collapsed="false">
      <c r="B178" s="175"/>
      <c r="D178" s="176" t="s">
        <v>141</v>
      </c>
      <c r="E178" s="177"/>
      <c r="F178" s="178" t="s">
        <v>161</v>
      </c>
      <c r="H178" s="179" t="n">
        <v>2.94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141</v>
      </c>
      <c r="AU178" s="177" t="s">
        <v>133</v>
      </c>
      <c r="AV178" s="174" t="s">
        <v>133</v>
      </c>
      <c r="AW178" s="174" t="s">
        <v>31</v>
      </c>
      <c r="AX178" s="174" t="s">
        <v>74</v>
      </c>
      <c r="AY178" s="177" t="s">
        <v>124</v>
      </c>
    </row>
    <row r="179" s="174" customFormat="true" ht="12.8" hidden="false" customHeight="false" outlineLevel="0" collapsed="false">
      <c r="B179" s="175"/>
      <c r="D179" s="176" t="s">
        <v>141</v>
      </c>
      <c r="E179" s="177"/>
      <c r="F179" s="178" t="s">
        <v>162</v>
      </c>
      <c r="H179" s="179" t="n">
        <v>22.286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141</v>
      </c>
      <c r="AU179" s="177" t="s">
        <v>133</v>
      </c>
      <c r="AV179" s="174" t="s">
        <v>133</v>
      </c>
      <c r="AW179" s="174" t="s">
        <v>31</v>
      </c>
      <c r="AX179" s="174" t="s">
        <v>74</v>
      </c>
      <c r="AY179" s="177" t="s">
        <v>124</v>
      </c>
    </row>
    <row r="180" s="174" customFormat="true" ht="12.8" hidden="false" customHeight="false" outlineLevel="0" collapsed="false">
      <c r="B180" s="175"/>
      <c r="D180" s="176" t="s">
        <v>141</v>
      </c>
      <c r="E180" s="177"/>
      <c r="F180" s="178" t="s">
        <v>163</v>
      </c>
      <c r="H180" s="179" t="n">
        <v>17.736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141</v>
      </c>
      <c r="AU180" s="177" t="s">
        <v>133</v>
      </c>
      <c r="AV180" s="174" t="s">
        <v>133</v>
      </c>
      <c r="AW180" s="174" t="s">
        <v>31</v>
      </c>
      <c r="AX180" s="174" t="s">
        <v>74</v>
      </c>
      <c r="AY180" s="177" t="s">
        <v>124</v>
      </c>
    </row>
    <row r="181" s="174" customFormat="true" ht="19.4" hidden="false" customHeight="false" outlineLevel="0" collapsed="false">
      <c r="B181" s="175"/>
      <c r="D181" s="176" t="s">
        <v>141</v>
      </c>
      <c r="E181" s="177"/>
      <c r="F181" s="178" t="s">
        <v>164</v>
      </c>
      <c r="H181" s="179" t="n">
        <v>48.63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141</v>
      </c>
      <c r="AU181" s="177" t="s">
        <v>133</v>
      </c>
      <c r="AV181" s="174" t="s">
        <v>133</v>
      </c>
      <c r="AW181" s="174" t="s">
        <v>31</v>
      </c>
      <c r="AX181" s="174" t="s">
        <v>74</v>
      </c>
      <c r="AY181" s="177" t="s">
        <v>124</v>
      </c>
    </row>
    <row r="182" s="174" customFormat="true" ht="12.8" hidden="false" customHeight="false" outlineLevel="0" collapsed="false">
      <c r="B182" s="175"/>
      <c r="D182" s="176" t="s">
        <v>141</v>
      </c>
      <c r="E182" s="177"/>
      <c r="F182" s="178" t="s">
        <v>165</v>
      </c>
      <c r="H182" s="179" t="n">
        <v>34.25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141</v>
      </c>
      <c r="AU182" s="177" t="s">
        <v>133</v>
      </c>
      <c r="AV182" s="174" t="s">
        <v>133</v>
      </c>
      <c r="AW182" s="174" t="s">
        <v>31</v>
      </c>
      <c r="AX182" s="174" t="s">
        <v>74</v>
      </c>
      <c r="AY182" s="177" t="s">
        <v>124</v>
      </c>
    </row>
    <row r="183" s="174" customFormat="true" ht="19.4" hidden="false" customHeight="false" outlineLevel="0" collapsed="false">
      <c r="B183" s="175"/>
      <c r="D183" s="176" t="s">
        <v>141</v>
      </c>
      <c r="E183" s="177"/>
      <c r="F183" s="178" t="s">
        <v>166</v>
      </c>
      <c r="H183" s="179" t="n">
        <v>34.43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141</v>
      </c>
      <c r="AU183" s="177" t="s">
        <v>133</v>
      </c>
      <c r="AV183" s="174" t="s">
        <v>133</v>
      </c>
      <c r="AW183" s="174" t="s">
        <v>31</v>
      </c>
      <c r="AX183" s="174" t="s">
        <v>74</v>
      </c>
      <c r="AY183" s="177" t="s">
        <v>124</v>
      </c>
    </row>
    <row r="184" s="184" customFormat="true" ht="12.8" hidden="false" customHeight="false" outlineLevel="0" collapsed="false">
      <c r="B184" s="185"/>
      <c r="D184" s="176" t="s">
        <v>141</v>
      </c>
      <c r="E184" s="186"/>
      <c r="F184" s="187" t="s">
        <v>167</v>
      </c>
      <c r="H184" s="188" t="n">
        <v>182.012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141</v>
      </c>
      <c r="AU184" s="186" t="s">
        <v>133</v>
      </c>
      <c r="AV184" s="184" t="s">
        <v>132</v>
      </c>
      <c r="AW184" s="184" t="s">
        <v>31</v>
      </c>
      <c r="AX184" s="184" t="s">
        <v>79</v>
      </c>
      <c r="AY184" s="186" t="s">
        <v>124</v>
      </c>
    </row>
    <row r="185" s="27" customFormat="true" ht="24.15" hidden="false" customHeight="true" outlineLevel="0" collapsed="false">
      <c r="A185" s="22"/>
      <c r="B185" s="160"/>
      <c r="C185" s="161" t="s">
        <v>224</v>
      </c>
      <c r="D185" s="161" t="s">
        <v>127</v>
      </c>
      <c r="E185" s="162" t="s">
        <v>225</v>
      </c>
      <c r="F185" s="163" t="s">
        <v>226</v>
      </c>
      <c r="G185" s="164" t="s">
        <v>139</v>
      </c>
      <c r="H185" s="165" t="n">
        <v>2.58</v>
      </c>
      <c r="I185" s="166"/>
      <c r="J185" s="167" t="n">
        <f aca="false">ROUND(I185*H185,2)</f>
        <v>0</v>
      </c>
      <c r="K185" s="163" t="s">
        <v>131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0.046</v>
      </c>
      <c r="T185" s="171" t="n">
        <f aca="false">S185*H185</f>
        <v>0.11868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132</v>
      </c>
      <c r="AT185" s="172" t="s">
        <v>127</v>
      </c>
      <c r="AU185" s="172" t="s">
        <v>133</v>
      </c>
      <c r="AY185" s="3" t="s">
        <v>124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133</v>
      </c>
      <c r="BK185" s="173" t="n">
        <f aca="false">ROUND(I185*H185,2)</f>
        <v>0</v>
      </c>
      <c r="BL185" s="3" t="s">
        <v>132</v>
      </c>
      <c r="BM185" s="172" t="s">
        <v>227</v>
      </c>
    </row>
    <row r="186" s="174" customFormat="true" ht="12.8" hidden="false" customHeight="false" outlineLevel="0" collapsed="false">
      <c r="B186" s="175"/>
      <c r="D186" s="176" t="s">
        <v>141</v>
      </c>
      <c r="E186" s="177"/>
      <c r="F186" s="178" t="s">
        <v>228</v>
      </c>
      <c r="H186" s="179" t="n">
        <v>2.58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141</v>
      </c>
      <c r="AU186" s="177" t="s">
        <v>133</v>
      </c>
      <c r="AV186" s="174" t="s">
        <v>133</v>
      </c>
      <c r="AW186" s="174" t="s">
        <v>31</v>
      </c>
      <c r="AX186" s="174" t="s">
        <v>79</v>
      </c>
      <c r="AY186" s="177" t="s">
        <v>124</v>
      </c>
    </row>
    <row r="187" s="27" customFormat="true" ht="24.15" hidden="false" customHeight="true" outlineLevel="0" collapsed="false">
      <c r="A187" s="22"/>
      <c r="B187" s="160"/>
      <c r="C187" s="161" t="s">
        <v>6</v>
      </c>
      <c r="D187" s="161" t="s">
        <v>127</v>
      </c>
      <c r="E187" s="162" t="s">
        <v>229</v>
      </c>
      <c r="F187" s="163" t="s">
        <v>230</v>
      </c>
      <c r="G187" s="164" t="s">
        <v>139</v>
      </c>
      <c r="H187" s="165" t="n">
        <v>2.58</v>
      </c>
      <c r="I187" s="166"/>
      <c r="J187" s="167" t="n">
        <f aca="false">ROUND(I187*H187,2)</f>
        <v>0</v>
      </c>
      <c r="K187" s="163" t="s">
        <v>131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0.068</v>
      </c>
      <c r="T187" s="171" t="n">
        <f aca="false">S187*H187</f>
        <v>0.17544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132</v>
      </c>
      <c r="AT187" s="172" t="s">
        <v>127</v>
      </c>
      <c r="AU187" s="172" t="s">
        <v>133</v>
      </c>
      <c r="AY187" s="3" t="s">
        <v>124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133</v>
      </c>
      <c r="BK187" s="173" t="n">
        <f aca="false">ROUND(I187*H187,2)</f>
        <v>0</v>
      </c>
      <c r="BL187" s="3" t="s">
        <v>132</v>
      </c>
      <c r="BM187" s="172" t="s">
        <v>231</v>
      </c>
    </row>
    <row r="188" s="146" customFormat="true" ht="22.8" hidden="false" customHeight="true" outlineLevel="0" collapsed="false">
      <c r="B188" s="147"/>
      <c r="D188" s="148" t="s">
        <v>73</v>
      </c>
      <c r="E188" s="158" t="s">
        <v>232</v>
      </c>
      <c r="F188" s="158" t="s">
        <v>233</v>
      </c>
      <c r="I188" s="150"/>
      <c r="J188" s="159" t="n">
        <f aca="false">BK188</f>
        <v>0</v>
      </c>
      <c r="L188" s="147"/>
      <c r="M188" s="152"/>
      <c r="N188" s="153"/>
      <c r="O188" s="153"/>
      <c r="P188" s="154" t="n">
        <f aca="false">SUM(P189:P193)</f>
        <v>0</v>
      </c>
      <c r="Q188" s="153"/>
      <c r="R188" s="154" t="n">
        <f aca="false">SUM(R189:R193)</f>
        <v>0</v>
      </c>
      <c r="S188" s="153"/>
      <c r="T188" s="155" t="n">
        <f aca="false">SUM(T189:T193)</f>
        <v>0</v>
      </c>
      <c r="AR188" s="148" t="s">
        <v>79</v>
      </c>
      <c r="AT188" s="156" t="s">
        <v>73</v>
      </c>
      <c r="AU188" s="156" t="s">
        <v>79</v>
      </c>
      <c r="AY188" s="148" t="s">
        <v>124</v>
      </c>
      <c r="BK188" s="157" t="n">
        <f aca="false">SUM(BK189:BK193)</f>
        <v>0</v>
      </c>
    </row>
    <row r="189" s="27" customFormat="true" ht="24.15" hidden="false" customHeight="true" outlineLevel="0" collapsed="false">
      <c r="A189" s="22"/>
      <c r="B189" s="160"/>
      <c r="C189" s="161" t="s">
        <v>234</v>
      </c>
      <c r="D189" s="161" t="s">
        <v>127</v>
      </c>
      <c r="E189" s="162" t="s">
        <v>235</v>
      </c>
      <c r="F189" s="163" t="s">
        <v>236</v>
      </c>
      <c r="G189" s="164" t="s">
        <v>237</v>
      </c>
      <c r="H189" s="165" t="n">
        <v>2.66</v>
      </c>
      <c r="I189" s="166"/>
      <c r="J189" s="167" t="n">
        <f aca="false">ROUND(I189*H189,2)</f>
        <v>0</v>
      </c>
      <c r="K189" s="163" t="s">
        <v>131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132</v>
      </c>
      <c r="AT189" s="172" t="s">
        <v>127</v>
      </c>
      <c r="AU189" s="172" t="s">
        <v>133</v>
      </c>
      <c r="AY189" s="3" t="s">
        <v>124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133</v>
      </c>
      <c r="BK189" s="173" t="n">
        <f aca="false">ROUND(I189*H189,2)</f>
        <v>0</v>
      </c>
      <c r="BL189" s="3" t="s">
        <v>132</v>
      </c>
      <c r="BM189" s="172" t="s">
        <v>238</v>
      </c>
    </row>
    <row r="190" s="27" customFormat="true" ht="24.15" hidden="false" customHeight="true" outlineLevel="0" collapsed="false">
      <c r="A190" s="22"/>
      <c r="B190" s="160"/>
      <c r="C190" s="161" t="s">
        <v>239</v>
      </c>
      <c r="D190" s="161" t="s">
        <v>127</v>
      </c>
      <c r="E190" s="162" t="s">
        <v>240</v>
      </c>
      <c r="F190" s="163" t="s">
        <v>241</v>
      </c>
      <c r="G190" s="164" t="s">
        <v>237</v>
      </c>
      <c r="H190" s="165" t="n">
        <v>2.66</v>
      </c>
      <c r="I190" s="166"/>
      <c r="J190" s="167" t="n">
        <f aca="false">ROUND(I190*H190,2)</f>
        <v>0</v>
      </c>
      <c r="K190" s="163" t="s">
        <v>131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132</v>
      </c>
      <c r="AT190" s="172" t="s">
        <v>127</v>
      </c>
      <c r="AU190" s="172" t="s">
        <v>133</v>
      </c>
      <c r="AY190" s="3" t="s">
        <v>124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133</v>
      </c>
      <c r="BK190" s="173" t="n">
        <f aca="false">ROUND(I190*H190,2)</f>
        <v>0</v>
      </c>
      <c r="BL190" s="3" t="s">
        <v>132</v>
      </c>
      <c r="BM190" s="172" t="s">
        <v>242</v>
      </c>
    </row>
    <row r="191" s="27" customFormat="true" ht="24.15" hidden="false" customHeight="true" outlineLevel="0" collapsed="false">
      <c r="A191" s="22"/>
      <c r="B191" s="160"/>
      <c r="C191" s="161" t="s">
        <v>243</v>
      </c>
      <c r="D191" s="161" t="s">
        <v>127</v>
      </c>
      <c r="E191" s="162" t="s">
        <v>244</v>
      </c>
      <c r="F191" s="163" t="s">
        <v>245</v>
      </c>
      <c r="G191" s="164" t="s">
        <v>237</v>
      </c>
      <c r="H191" s="165" t="n">
        <v>37.24</v>
      </c>
      <c r="I191" s="166"/>
      <c r="J191" s="167" t="n">
        <f aca="false">ROUND(I191*H191,2)</f>
        <v>0</v>
      </c>
      <c r="K191" s="163" t="s">
        <v>131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132</v>
      </c>
      <c r="AT191" s="172" t="s">
        <v>127</v>
      </c>
      <c r="AU191" s="172" t="s">
        <v>133</v>
      </c>
      <c r="AY191" s="3" t="s">
        <v>124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133</v>
      </c>
      <c r="BK191" s="173" t="n">
        <f aca="false">ROUND(I191*H191,2)</f>
        <v>0</v>
      </c>
      <c r="BL191" s="3" t="s">
        <v>132</v>
      </c>
      <c r="BM191" s="172" t="s">
        <v>246</v>
      </c>
    </row>
    <row r="192" s="174" customFormat="true" ht="12.8" hidden="false" customHeight="false" outlineLevel="0" collapsed="false">
      <c r="B192" s="175"/>
      <c r="D192" s="176" t="s">
        <v>141</v>
      </c>
      <c r="F192" s="178" t="s">
        <v>247</v>
      </c>
      <c r="H192" s="179" t="n">
        <v>37.24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141</v>
      </c>
      <c r="AU192" s="177" t="s">
        <v>133</v>
      </c>
      <c r="AV192" s="174" t="s">
        <v>133</v>
      </c>
      <c r="AW192" s="174" t="s">
        <v>2</v>
      </c>
      <c r="AX192" s="174" t="s">
        <v>79</v>
      </c>
      <c r="AY192" s="177" t="s">
        <v>124</v>
      </c>
    </row>
    <row r="193" s="27" customFormat="true" ht="24.15" hidden="false" customHeight="true" outlineLevel="0" collapsed="false">
      <c r="A193" s="22"/>
      <c r="B193" s="160"/>
      <c r="C193" s="161" t="s">
        <v>248</v>
      </c>
      <c r="D193" s="161" t="s">
        <v>127</v>
      </c>
      <c r="E193" s="162" t="s">
        <v>249</v>
      </c>
      <c r="F193" s="163" t="s">
        <v>250</v>
      </c>
      <c r="G193" s="164" t="s">
        <v>237</v>
      </c>
      <c r="H193" s="165" t="n">
        <v>2.66</v>
      </c>
      <c r="I193" s="166"/>
      <c r="J193" s="167" t="n">
        <f aca="false">ROUND(I193*H193,2)</f>
        <v>0</v>
      </c>
      <c r="K193" s="163" t="s">
        <v>131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132</v>
      </c>
      <c r="AT193" s="172" t="s">
        <v>127</v>
      </c>
      <c r="AU193" s="172" t="s">
        <v>133</v>
      </c>
      <c r="AY193" s="3" t="s">
        <v>124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133</v>
      </c>
      <c r="BK193" s="173" t="n">
        <f aca="false">ROUND(I193*H193,2)</f>
        <v>0</v>
      </c>
      <c r="BL193" s="3" t="s">
        <v>132</v>
      </c>
      <c r="BM193" s="172" t="s">
        <v>251</v>
      </c>
    </row>
    <row r="194" s="146" customFormat="true" ht="22.8" hidden="false" customHeight="true" outlineLevel="0" collapsed="false">
      <c r="B194" s="147"/>
      <c r="D194" s="148" t="s">
        <v>73</v>
      </c>
      <c r="E194" s="158" t="s">
        <v>252</v>
      </c>
      <c r="F194" s="158" t="s">
        <v>253</v>
      </c>
      <c r="I194" s="150"/>
      <c r="J194" s="159" t="n">
        <f aca="false">BK194</f>
        <v>0</v>
      </c>
      <c r="L194" s="147"/>
      <c r="M194" s="152"/>
      <c r="N194" s="153"/>
      <c r="O194" s="153"/>
      <c r="P194" s="154" t="n">
        <f aca="false">P195</f>
        <v>0</v>
      </c>
      <c r="Q194" s="153"/>
      <c r="R194" s="154" t="n">
        <f aca="false">R195</f>
        <v>0</v>
      </c>
      <c r="S194" s="153"/>
      <c r="T194" s="155" t="n">
        <f aca="false">T195</f>
        <v>0</v>
      </c>
      <c r="AR194" s="148" t="s">
        <v>79</v>
      </c>
      <c r="AT194" s="156" t="s">
        <v>73</v>
      </c>
      <c r="AU194" s="156" t="s">
        <v>79</v>
      </c>
      <c r="AY194" s="148" t="s">
        <v>124</v>
      </c>
      <c r="BK194" s="157" t="n">
        <f aca="false">BK195</f>
        <v>0</v>
      </c>
    </row>
    <row r="195" s="27" customFormat="true" ht="21.75" hidden="false" customHeight="true" outlineLevel="0" collapsed="false">
      <c r="A195" s="22"/>
      <c r="B195" s="160"/>
      <c r="C195" s="161" t="s">
        <v>254</v>
      </c>
      <c r="D195" s="161" t="s">
        <v>127</v>
      </c>
      <c r="E195" s="162" t="s">
        <v>255</v>
      </c>
      <c r="F195" s="163" t="s">
        <v>256</v>
      </c>
      <c r="G195" s="164" t="s">
        <v>237</v>
      </c>
      <c r="H195" s="165" t="n">
        <v>1.712</v>
      </c>
      <c r="I195" s="166"/>
      <c r="J195" s="167" t="n">
        <f aca="false">ROUND(I195*H195,2)</f>
        <v>0</v>
      </c>
      <c r="K195" s="163" t="s">
        <v>131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132</v>
      </c>
      <c r="AT195" s="172" t="s">
        <v>127</v>
      </c>
      <c r="AU195" s="172" t="s">
        <v>133</v>
      </c>
      <c r="AY195" s="3" t="s">
        <v>124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133</v>
      </c>
      <c r="BK195" s="173" t="n">
        <f aca="false">ROUND(I195*H195,2)</f>
        <v>0</v>
      </c>
      <c r="BL195" s="3" t="s">
        <v>132</v>
      </c>
      <c r="BM195" s="172" t="s">
        <v>257</v>
      </c>
    </row>
    <row r="196" s="146" customFormat="true" ht="25.9" hidden="false" customHeight="true" outlineLevel="0" collapsed="false">
      <c r="B196" s="147"/>
      <c r="D196" s="148" t="s">
        <v>73</v>
      </c>
      <c r="E196" s="149" t="s">
        <v>258</v>
      </c>
      <c r="F196" s="149" t="s">
        <v>259</v>
      </c>
      <c r="I196" s="150"/>
      <c r="J196" s="151" t="n">
        <f aca="false">BK196</f>
        <v>0</v>
      </c>
      <c r="L196" s="147"/>
      <c r="M196" s="152"/>
      <c r="N196" s="153"/>
      <c r="O196" s="153"/>
      <c r="P196" s="154" t="n">
        <f aca="false">P197+P200+P213+P217+P228+P245+P256+P271+P285+P291</f>
        <v>0</v>
      </c>
      <c r="Q196" s="153"/>
      <c r="R196" s="154" t="n">
        <f aca="false">R197+R200+R213+R217+R228+R245+R256+R271+R285+R291</f>
        <v>1.12257548</v>
      </c>
      <c r="S196" s="153"/>
      <c r="T196" s="155" t="n">
        <f aca="false">T197+T200+T213+T217+T228+T245+T256+T271+T285+T291</f>
        <v>0.52015292</v>
      </c>
      <c r="AR196" s="148" t="s">
        <v>133</v>
      </c>
      <c r="AT196" s="156" t="s">
        <v>73</v>
      </c>
      <c r="AU196" s="156" t="s">
        <v>74</v>
      </c>
      <c r="AY196" s="148" t="s">
        <v>124</v>
      </c>
      <c r="BK196" s="157" t="n">
        <f aca="false">BK197+BK200+BK213+BK217+BK228+BK245+BK256+BK271+BK285+BK291</f>
        <v>0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260</v>
      </c>
      <c r="F197" s="158" t="s">
        <v>261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SUM(P198:P199)</f>
        <v>0</v>
      </c>
      <c r="Q197" s="153"/>
      <c r="R197" s="154" t="n">
        <f aca="false">SUM(R198:R199)</f>
        <v>0.00157</v>
      </c>
      <c r="S197" s="153"/>
      <c r="T197" s="155" t="n">
        <f aca="false">SUM(T198:T199)</f>
        <v>0</v>
      </c>
      <c r="AR197" s="148" t="s">
        <v>133</v>
      </c>
      <c r="AT197" s="156" t="s">
        <v>73</v>
      </c>
      <c r="AU197" s="156" t="s">
        <v>79</v>
      </c>
      <c r="AY197" s="148" t="s">
        <v>124</v>
      </c>
      <c r="BK197" s="157" t="n">
        <f aca="false">SUM(BK198:BK199)</f>
        <v>0</v>
      </c>
    </row>
    <row r="198" s="27" customFormat="true" ht="21.75" hidden="false" customHeight="true" outlineLevel="0" collapsed="false">
      <c r="A198" s="22"/>
      <c r="B198" s="160"/>
      <c r="C198" s="161" t="s">
        <v>262</v>
      </c>
      <c r="D198" s="161" t="s">
        <v>127</v>
      </c>
      <c r="E198" s="162" t="s">
        <v>263</v>
      </c>
      <c r="F198" s="163" t="s">
        <v>264</v>
      </c>
      <c r="G198" s="164" t="s">
        <v>176</v>
      </c>
      <c r="H198" s="165" t="n">
        <v>1</v>
      </c>
      <c r="I198" s="166"/>
      <c r="J198" s="167" t="n">
        <f aca="false">ROUND(I198*H198,2)</f>
        <v>0</v>
      </c>
      <c r="K198" s="163"/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0.00157</v>
      </c>
      <c r="R198" s="170" t="n">
        <f aca="false">Q198*H198</f>
        <v>0.00157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208</v>
      </c>
      <c r="AT198" s="172" t="s">
        <v>127</v>
      </c>
      <c r="AU198" s="172" t="s">
        <v>133</v>
      </c>
      <c r="AY198" s="3" t="s">
        <v>124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133</v>
      </c>
      <c r="BK198" s="173" t="n">
        <f aca="false">ROUND(I198*H198,2)</f>
        <v>0</v>
      </c>
      <c r="BL198" s="3" t="s">
        <v>208</v>
      </c>
      <c r="BM198" s="172" t="s">
        <v>265</v>
      </c>
    </row>
    <row r="199" s="27" customFormat="true" ht="24.15" hidden="false" customHeight="true" outlineLevel="0" collapsed="false">
      <c r="A199" s="22"/>
      <c r="B199" s="160"/>
      <c r="C199" s="161" t="s">
        <v>266</v>
      </c>
      <c r="D199" s="161" t="s">
        <v>127</v>
      </c>
      <c r="E199" s="162" t="s">
        <v>267</v>
      </c>
      <c r="F199" s="163" t="s">
        <v>268</v>
      </c>
      <c r="G199" s="164" t="s">
        <v>269</v>
      </c>
      <c r="H199" s="193"/>
      <c r="I199" s="166"/>
      <c r="J199" s="167" t="n">
        <f aca="false">ROUND(I199*H199,2)</f>
        <v>0</v>
      </c>
      <c r="K199" s="163" t="s">
        <v>131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208</v>
      </c>
      <c r="AT199" s="172" t="s">
        <v>127</v>
      </c>
      <c r="AU199" s="172" t="s">
        <v>133</v>
      </c>
      <c r="AY199" s="3" t="s">
        <v>124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133</v>
      </c>
      <c r="BK199" s="173" t="n">
        <f aca="false">ROUND(I199*H199,2)</f>
        <v>0</v>
      </c>
      <c r="BL199" s="3" t="s">
        <v>208</v>
      </c>
      <c r="BM199" s="172" t="s">
        <v>270</v>
      </c>
    </row>
    <row r="200" s="146" customFormat="true" ht="22.8" hidden="false" customHeight="true" outlineLevel="0" collapsed="false">
      <c r="B200" s="147"/>
      <c r="D200" s="148" t="s">
        <v>73</v>
      </c>
      <c r="E200" s="158" t="s">
        <v>271</v>
      </c>
      <c r="F200" s="158" t="s">
        <v>272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SUM(P201:P212)</f>
        <v>0</v>
      </c>
      <c r="Q200" s="153"/>
      <c r="R200" s="154" t="n">
        <f aca="false">SUM(R201:R212)</f>
        <v>0.04921</v>
      </c>
      <c r="S200" s="153"/>
      <c r="T200" s="155" t="n">
        <f aca="false">SUM(T201:T212)</f>
        <v>0.20014</v>
      </c>
      <c r="AR200" s="148" t="s">
        <v>133</v>
      </c>
      <c r="AT200" s="156" t="s">
        <v>73</v>
      </c>
      <c r="AU200" s="156" t="s">
        <v>79</v>
      </c>
      <c r="AY200" s="148" t="s">
        <v>124</v>
      </c>
      <c r="BK200" s="157" t="n">
        <f aca="false">SUM(BK201:BK212)</f>
        <v>0</v>
      </c>
    </row>
    <row r="201" s="27" customFormat="true" ht="16.5" hidden="false" customHeight="true" outlineLevel="0" collapsed="false">
      <c r="A201" s="22"/>
      <c r="B201" s="160"/>
      <c r="C201" s="161" t="s">
        <v>273</v>
      </c>
      <c r="D201" s="161" t="s">
        <v>127</v>
      </c>
      <c r="E201" s="162" t="s">
        <v>274</v>
      </c>
      <c r="F201" s="163" t="s">
        <v>275</v>
      </c>
      <c r="G201" s="164" t="s">
        <v>276</v>
      </c>
      <c r="H201" s="165" t="n">
        <v>1</v>
      </c>
      <c r="I201" s="166"/>
      <c r="J201" s="167" t="n">
        <f aca="false">ROUND(I201*H201,2)</f>
        <v>0</v>
      </c>
      <c r="K201" s="163" t="s">
        <v>131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0.0342</v>
      </c>
      <c r="T201" s="171" t="n">
        <f aca="false">S201*H201</f>
        <v>0.0342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208</v>
      </c>
      <c r="AT201" s="172" t="s">
        <v>127</v>
      </c>
      <c r="AU201" s="172" t="s">
        <v>133</v>
      </c>
      <c r="AY201" s="3" t="s">
        <v>124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133</v>
      </c>
      <c r="BK201" s="173" t="n">
        <f aca="false">ROUND(I201*H201,2)</f>
        <v>0</v>
      </c>
      <c r="BL201" s="3" t="s">
        <v>208</v>
      </c>
      <c r="BM201" s="172" t="s">
        <v>277</v>
      </c>
    </row>
    <row r="202" s="27" customFormat="true" ht="24.15" hidden="false" customHeight="true" outlineLevel="0" collapsed="false">
      <c r="A202" s="22"/>
      <c r="B202" s="160"/>
      <c r="C202" s="161" t="s">
        <v>278</v>
      </c>
      <c r="D202" s="161" t="s">
        <v>127</v>
      </c>
      <c r="E202" s="162" t="s">
        <v>279</v>
      </c>
      <c r="F202" s="163" t="s">
        <v>280</v>
      </c>
      <c r="G202" s="164" t="s">
        <v>276</v>
      </c>
      <c r="H202" s="165" t="n">
        <v>1</v>
      </c>
      <c r="I202" s="166"/>
      <c r="J202" s="167" t="n">
        <f aca="false">ROUND(I202*H202,2)</f>
        <v>0</v>
      </c>
      <c r="K202" s="163" t="s">
        <v>131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0.02894</v>
      </c>
      <c r="R202" s="170" t="n">
        <f aca="false">Q202*H202</f>
        <v>0.02894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208</v>
      </c>
      <c r="AT202" s="172" t="s">
        <v>127</v>
      </c>
      <c r="AU202" s="172" t="s">
        <v>133</v>
      </c>
      <c r="AY202" s="3" t="s">
        <v>124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133</v>
      </c>
      <c r="BK202" s="173" t="n">
        <f aca="false">ROUND(I202*H202,2)</f>
        <v>0</v>
      </c>
      <c r="BL202" s="3" t="s">
        <v>208</v>
      </c>
      <c r="BM202" s="172" t="s">
        <v>281</v>
      </c>
    </row>
    <row r="203" s="27" customFormat="true" ht="16.5" hidden="false" customHeight="true" outlineLevel="0" collapsed="false">
      <c r="A203" s="22"/>
      <c r="B203" s="160"/>
      <c r="C203" s="161" t="s">
        <v>282</v>
      </c>
      <c r="D203" s="161" t="s">
        <v>127</v>
      </c>
      <c r="E203" s="162" t="s">
        <v>283</v>
      </c>
      <c r="F203" s="163" t="s">
        <v>284</v>
      </c>
      <c r="G203" s="164" t="s">
        <v>276</v>
      </c>
      <c r="H203" s="165" t="n">
        <v>1</v>
      </c>
      <c r="I203" s="166"/>
      <c r="J203" s="167" t="n">
        <f aca="false">ROUND(I203*H203,2)</f>
        <v>0</v>
      </c>
      <c r="K203" s="163" t="s">
        <v>131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0.01946</v>
      </c>
      <c r="T203" s="171" t="n">
        <f aca="false">S203*H203</f>
        <v>0.01946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208</v>
      </c>
      <c r="AT203" s="172" t="s">
        <v>127</v>
      </c>
      <c r="AU203" s="172" t="s">
        <v>133</v>
      </c>
      <c r="AY203" s="3" t="s">
        <v>124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133</v>
      </c>
      <c r="BK203" s="173" t="n">
        <f aca="false">ROUND(I203*H203,2)</f>
        <v>0</v>
      </c>
      <c r="BL203" s="3" t="s">
        <v>208</v>
      </c>
      <c r="BM203" s="172" t="s">
        <v>285</v>
      </c>
    </row>
    <row r="204" s="27" customFormat="true" ht="24.15" hidden="false" customHeight="true" outlineLevel="0" collapsed="false">
      <c r="A204" s="22"/>
      <c r="B204" s="160"/>
      <c r="C204" s="161" t="s">
        <v>286</v>
      </c>
      <c r="D204" s="161" t="s">
        <v>127</v>
      </c>
      <c r="E204" s="162" t="s">
        <v>287</v>
      </c>
      <c r="F204" s="163" t="s">
        <v>288</v>
      </c>
      <c r="G204" s="164" t="s">
        <v>276</v>
      </c>
      <c r="H204" s="165" t="n">
        <v>1</v>
      </c>
      <c r="I204" s="166"/>
      <c r="J204" s="167" t="n">
        <f aca="false">ROUND(I204*H204,2)</f>
        <v>0</v>
      </c>
      <c r="K204" s="163" t="s">
        <v>131</v>
      </c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0.01647</v>
      </c>
      <c r="R204" s="170" t="n">
        <f aca="false">Q204*H204</f>
        <v>0.01647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208</v>
      </c>
      <c r="AT204" s="172" t="s">
        <v>127</v>
      </c>
      <c r="AU204" s="172" t="s">
        <v>133</v>
      </c>
      <c r="AY204" s="3" t="s">
        <v>124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133</v>
      </c>
      <c r="BK204" s="173" t="n">
        <f aca="false">ROUND(I204*H204,2)</f>
        <v>0</v>
      </c>
      <c r="BL204" s="3" t="s">
        <v>208</v>
      </c>
      <c r="BM204" s="172" t="s">
        <v>289</v>
      </c>
    </row>
    <row r="205" s="27" customFormat="true" ht="24.15" hidden="false" customHeight="true" outlineLevel="0" collapsed="false">
      <c r="A205" s="22"/>
      <c r="B205" s="160"/>
      <c r="C205" s="161" t="s">
        <v>290</v>
      </c>
      <c r="D205" s="161" t="s">
        <v>127</v>
      </c>
      <c r="E205" s="162" t="s">
        <v>291</v>
      </c>
      <c r="F205" s="163" t="s">
        <v>292</v>
      </c>
      <c r="G205" s="164" t="s">
        <v>276</v>
      </c>
      <c r="H205" s="165" t="n">
        <v>1</v>
      </c>
      <c r="I205" s="166"/>
      <c r="J205" s="167" t="n">
        <f aca="false">ROUND(I205*H205,2)</f>
        <v>0</v>
      </c>
      <c r="K205" s="163" t="s">
        <v>131</v>
      </c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0.0092</v>
      </c>
      <c r="T205" s="171" t="n">
        <f aca="false">S205*H205</f>
        <v>0.0092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208</v>
      </c>
      <c r="AT205" s="172" t="s">
        <v>127</v>
      </c>
      <c r="AU205" s="172" t="s">
        <v>133</v>
      </c>
      <c r="AY205" s="3" t="s">
        <v>124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133</v>
      </c>
      <c r="BK205" s="173" t="n">
        <f aca="false">ROUND(I205*H205,2)</f>
        <v>0</v>
      </c>
      <c r="BL205" s="3" t="s">
        <v>208</v>
      </c>
      <c r="BM205" s="172" t="s">
        <v>293</v>
      </c>
    </row>
    <row r="206" s="27" customFormat="true" ht="24.15" hidden="false" customHeight="true" outlineLevel="0" collapsed="false">
      <c r="A206" s="22"/>
      <c r="B206" s="160"/>
      <c r="C206" s="161" t="s">
        <v>294</v>
      </c>
      <c r="D206" s="161" t="s">
        <v>127</v>
      </c>
      <c r="E206" s="162" t="s">
        <v>295</v>
      </c>
      <c r="F206" s="163" t="s">
        <v>296</v>
      </c>
      <c r="G206" s="164" t="s">
        <v>276</v>
      </c>
      <c r="H206" s="165" t="n">
        <v>1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0.067</v>
      </c>
      <c r="T206" s="171" t="n">
        <f aca="false">S206*H206</f>
        <v>0.067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208</v>
      </c>
      <c r="AT206" s="172" t="s">
        <v>127</v>
      </c>
      <c r="AU206" s="172" t="s">
        <v>133</v>
      </c>
      <c r="AY206" s="3" t="s">
        <v>124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133</v>
      </c>
      <c r="BK206" s="173" t="n">
        <f aca="false">ROUND(I206*H206,2)</f>
        <v>0</v>
      </c>
      <c r="BL206" s="3" t="s">
        <v>208</v>
      </c>
      <c r="BM206" s="172" t="s">
        <v>297</v>
      </c>
    </row>
    <row r="207" s="27" customFormat="true" ht="16.5" hidden="false" customHeight="true" outlineLevel="0" collapsed="false">
      <c r="A207" s="22"/>
      <c r="B207" s="160"/>
      <c r="C207" s="161" t="s">
        <v>298</v>
      </c>
      <c r="D207" s="161" t="s">
        <v>127</v>
      </c>
      <c r="E207" s="162" t="s">
        <v>299</v>
      </c>
      <c r="F207" s="163" t="s">
        <v>300</v>
      </c>
      <c r="G207" s="164" t="s">
        <v>276</v>
      </c>
      <c r="H207" s="165" t="n">
        <v>1</v>
      </c>
      <c r="I207" s="166"/>
      <c r="J207" s="167" t="n">
        <f aca="false">ROUND(I207*H207,2)</f>
        <v>0</v>
      </c>
      <c r="K207" s="163"/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0.067</v>
      </c>
      <c r="T207" s="171" t="n">
        <f aca="false">S207*H207</f>
        <v>0.067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208</v>
      </c>
      <c r="AT207" s="172" t="s">
        <v>127</v>
      </c>
      <c r="AU207" s="172" t="s">
        <v>133</v>
      </c>
      <c r="AY207" s="3" t="s">
        <v>124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133</v>
      </c>
      <c r="BK207" s="173" t="n">
        <f aca="false">ROUND(I207*H207,2)</f>
        <v>0</v>
      </c>
      <c r="BL207" s="3" t="s">
        <v>208</v>
      </c>
      <c r="BM207" s="172" t="s">
        <v>301</v>
      </c>
    </row>
    <row r="208" s="27" customFormat="true" ht="16.5" hidden="false" customHeight="true" outlineLevel="0" collapsed="false">
      <c r="A208" s="22"/>
      <c r="B208" s="160"/>
      <c r="C208" s="161" t="s">
        <v>302</v>
      </c>
      <c r="D208" s="161" t="s">
        <v>127</v>
      </c>
      <c r="E208" s="162" t="s">
        <v>303</v>
      </c>
      <c r="F208" s="163" t="s">
        <v>304</v>
      </c>
      <c r="G208" s="164" t="s">
        <v>276</v>
      </c>
      <c r="H208" s="165" t="n">
        <v>1</v>
      </c>
      <c r="I208" s="166"/>
      <c r="J208" s="167" t="n">
        <f aca="false">ROUND(I208*H208,2)</f>
        <v>0</v>
      </c>
      <c r="K208" s="194" t="s">
        <v>131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0.00156</v>
      </c>
      <c r="T208" s="171" t="n">
        <f aca="false">S208*H208</f>
        <v>0.00156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208</v>
      </c>
      <c r="AT208" s="172" t="s">
        <v>127</v>
      </c>
      <c r="AU208" s="172" t="s">
        <v>133</v>
      </c>
      <c r="AY208" s="3" t="s">
        <v>124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133</v>
      </c>
      <c r="BK208" s="173" t="n">
        <f aca="false">ROUND(I208*H208,2)</f>
        <v>0</v>
      </c>
      <c r="BL208" s="3" t="s">
        <v>208</v>
      </c>
      <c r="BM208" s="172" t="s">
        <v>305</v>
      </c>
    </row>
    <row r="209" s="27" customFormat="true" ht="16.5" hidden="false" customHeight="true" outlineLevel="0" collapsed="false">
      <c r="A209" s="22"/>
      <c r="B209" s="160"/>
      <c r="C209" s="161" t="s">
        <v>306</v>
      </c>
      <c r="D209" s="161" t="s">
        <v>127</v>
      </c>
      <c r="E209" s="162" t="s">
        <v>307</v>
      </c>
      <c r="F209" s="163" t="s">
        <v>308</v>
      </c>
      <c r="G209" s="164" t="s">
        <v>276</v>
      </c>
      <c r="H209" s="165" t="n">
        <v>2</v>
      </c>
      <c r="I209" s="166"/>
      <c r="J209" s="167" t="n">
        <f aca="false">ROUND(I209*H209,2)</f>
        <v>0</v>
      </c>
      <c r="K209" s="163" t="s">
        <v>131</v>
      </c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0.00086</v>
      </c>
      <c r="T209" s="171" t="n">
        <f aca="false">S209*H209</f>
        <v>0.00172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208</v>
      </c>
      <c r="AT209" s="172" t="s">
        <v>127</v>
      </c>
      <c r="AU209" s="172" t="s">
        <v>133</v>
      </c>
      <c r="AY209" s="3" t="s">
        <v>124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133</v>
      </c>
      <c r="BK209" s="173" t="n">
        <f aca="false">ROUND(I209*H209,2)</f>
        <v>0</v>
      </c>
      <c r="BL209" s="3" t="s">
        <v>208</v>
      </c>
      <c r="BM209" s="172" t="s">
        <v>309</v>
      </c>
    </row>
    <row r="210" s="27" customFormat="true" ht="21.75" hidden="false" customHeight="true" outlineLevel="0" collapsed="false">
      <c r="A210" s="22"/>
      <c r="B210" s="160"/>
      <c r="C210" s="161" t="s">
        <v>310</v>
      </c>
      <c r="D210" s="161" t="s">
        <v>127</v>
      </c>
      <c r="E210" s="162" t="s">
        <v>311</v>
      </c>
      <c r="F210" s="163" t="s">
        <v>312</v>
      </c>
      <c r="G210" s="164" t="s">
        <v>276</v>
      </c>
      <c r="H210" s="165" t="n">
        <v>1</v>
      </c>
      <c r="I210" s="166"/>
      <c r="J210" s="167" t="n">
        <f aca="false">ROUND(I210*H210,2)</f>
        <v>0</v>
      </c>
      <c r="K210" s="163"/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0.00184</v>
      </c>
      <c r="R210" s="170" t="n">
        <f aca="false">Q210*H210</f>
        <v>0.00184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208</v>
      </c>
      <c r="AT210" s="172" t="s">
        <v>127</v>
      </c>
      <c r="AU210" s="172" t="s">
        <v>133</v>
      </c>
      <c r="AY210" s="3" t="s">
        <v>124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133</v>
      </c>
      <c r="BK210" s="173" t="n">
        <f aca="false">ROUND(I210*H210,2)</f>
        <v>0</v>
      </c>
      <c r="BL210" s="3" t="s">
        <v>208</v>
      </c>
      <c r="BM210" s="172" t="s">
        <v>313</v>
      </c>
    </row>
    <row r="211" s="27" customFormat="true" ht="24.15" hidden="false" customHeight="true" outlineLevel="0" collapsed="false">
      <c r="A211" s="22"/>
      <c r="B211" s="160"/>
      <c r="C211" s="161" t="s">
        <v>314</v>
      </c>
      <c r="D211" s="161" t="s">
        <v>127</v>
      </c>
      <c r="E211" s="162" t="s">
        <v>315</v>
      </c>
      <c r="F211" s="163" t="s">
        <v>316</v>
      </c>
      <c r="G211" s="164" t="s">
        <v>276</v>
      </c>
      <c r="H211" s="165" t="n">
        <v>1</v>
      </c>
      <c r="I211" s="166"/>
      <c r="J211" s="167" t="n">
        <f aca="false">ROUND(I211*H211,2)</f>
        <v>0</v>
      </c>
      <c r="K211" s="163" t="s">
        <v>131</v>
      </c>
      <c r="L211" s="23"/>
      <c r="M211" s="168"/>
      <c r="N211" s="169" t="s">
        <v>40</v>
      </c>
      <c r="O211" s="60"/>
      <c r="P211" s="170" t="n">
        <f aca="false">O211*H211</f>
        <v>0</v>
      </c>
      <c r="Q211" s="170" t="n">
        <v>0.00196</v>
      </c>
      <c r="R211" s="170" t="n">
        <f aca="false">Q211*H211</f>
        <v>0.00196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208</v>
      </c>
      <c r="AT211" s="172" t="s">
        <v>127</v>
      </c>
      <c r="AU211" s="172" t="s">
        <v>133</v>
      </c>
      <c r="AY211" s="3" t="s">
        <v>124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133</v>
      </c>
      <c r="BK211" s="173" t="n">
        <f aca="false">ROUND(I211*H211,2)</f>
        <v>0</v>
      </c>
      <c r="BL211" s="3" t="s">
        <v>208</v>
      </c>
      <c r="BM211" s="172" t="s">
        <v>317</v>
      </c>
    </row>
    <row r="212" s="27" customFormat="true" ht="24.15" hidden="false" customHeight="true" outlineLevel="0" collapsed="false">
      <c r="A212" s="22"/>
      <c r="B212" s="160"/>
      <c r="C212" s="161" t="s">
        <v>318</v>
      </c>
      <c r="D212" s="161" t="s">
        <v>127</v>
      </c>
      <c r="E212" s="162" t="s">
        <v>319</v>
      </c>
      <c r="F212" s="163" t="s">
        <v>320</v>
      </c>
      <c r="G212" s="164" t="s">
        <v>269</v>
      </c>
      <c r="H212" s="193"/>
      <c r="I212" s="166"/>
      <c r="J212" s="167" t="n">
        <f aca="false">ROUND(I212*H212,2)</f>
        <v>0</v>
      </c>
      <c r="K212" s="163" t="s">
        <v>131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208</v>
      </c>
      <c r="AT212" s="172" t="s">
        <v>127</v>
      </c>
      <c r="AU212" s="172" t="s">
        <v>133</v>
      </c>
      <c r="AY212" s="3" t="s">
        <v>124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133</v>
      </c>
      <c r="BK212" s="173" t="n">
        <f aca="false">ROUND(I212*H212,2)</f>
        <v>0</v>
      </c>
      <c r="BL212" s="3" t="s">
        <v>208</v>
      </c>
      <c r="BM212" s="172" t="s">
        <v>321</v>
      </c>
    </row>
    <row r="213" s="146" customFormat="true" ht="22.8" hidden="false" customHeight="true" outlineLevel="0" collapsed="false">
      <c r="B213" s="147"/>
      <c r="D213" s="148" t="s">
        <v>73</v>
      </c>
      <c r="E213" s="158" t="s">
        <v>322</v>
      </c>
      <c r="F213" s="158" t="s">
        <v>323</v>
      </c>
      <c r="I213" s="150"/>
      <c r="J213" s="159" t="n">
        <f aca="false">BK213</f>
        <v>0</v>
      </c>
      <c r="L213" s="147"/>
      <c r="M213" s="152"/>
      <c r="N213" s="153"/>
      <c r="O213" s="153"/>
      <c r="P213" s="154" t="n">
        <f aca="false">SUM(P214:P216)</f>
        <v>0</v>
      </c>
      <c r="Q213" s="153"/>
      <c r="R213" s="154" t="n">
        <f aca="false">SUM(R214:R216)</f>
        <v>0.00112</v>
      </c>
      <c r="S213" s="153"/>
      <c r="T213" s="155" t="n">
        <f aca="false">SUM(T214:T216)</f>
        <v>0</v>
      </c>
      <c r="AR213" s="148" t="s">
        <v>133</v>
      </c>
      <c r="AT213" s="156" t="s">
        <v>73</v>
      </c>
      <c r="AU213" s="156" t="s">
        <v>79</v>
      </c>
      <c r="AY213" s="148" t="s">
        <v>124</v>
      </c>
      <c r="BK213" s="157" t="n">
        <f aca="false">SUM(BK214:BK216)</f>
        <v>0</v>
      </c>
    </row>
    <row r="214" s="27" customFormat="true" ht="21.75" hidden="false" customHeight="true" outlineLevel="0" collapsed="false">
      <c r="A214" s="22"/>
      <c r="B214" s="160"/>
      <c r="C214" s="161" t="s">
        <v>324</v>
      </c>
      <c r="D214" s="161" t="s">
        <v>127</v>
      </c>
      <c r="E214" s="162" t="s">
        <v>325</v>
      </c>
      <c r="F214" s="163" t="s">
        <v>326</v>
      </c>
      <c r="G214" s="164" t="s">
        <v>130</v>
      </c>
      <c r="H214" s="165" t="n">
        <v>7</v>
      </c>
      <c r="I214" s="166"/>
      <c r="J214" s="167" t="n">
        <f aca="false">ROUND(I214*H214,2)</f>
        <v>0</v>
      </c>
      <c r="K214" s="163"/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0.00014</v>
      </c>
      <c r="R214" s="170" t="n">
        <f aca="false">Q214*H214</f>
        <v>0.00098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208</v>
      </c>
      <c r="AT214" s="172" t="s">
        <v>127</v>
      </c>
      <c r="AU214" s="172" t="s">
        <v>133</v>
      </c>
      <c r="AY214" s="3" t="s">
        <v>124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133</v>
      </c>
      <c r="BK214" s="173" t="n">
        <f aca="false">ROUND(I214*H214,2)</f>
        <v>0</v>
      </c>
      <c r="BL214" s="3" t="s">
        <v>208</v>
      </c>
      <c r="BM214" s="172" t="s">
        <v>327</v>
      </c>
    </row>
    <row r="215" s="27" customFormat="true" ht="16.5" hidden="false" customHeight="true" outlineLevel="0" collapsed="false">
      <c r="A215" s="22"/>
      <c r="B215" s="160"/>
      <c r="C215" s="161" t="s">
        <v>328</v>
      </c>
      <c r="D215" s="161" t="s">
        <v>127</v>
      </c>
      <c r="E215" s="162" t="s">
        <v>329</v>
      </c>
      <c r="F215" s="163" t="s">
        <v>330</v>
      </c>
      <c r="G215" s="164" t="s">
        <v>130</v>
      </c>
      <c r="H215" s="165" t="n">
        <v>1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0.00014</v>
      </c>
      <c r="R215" s="170" t="n">
        <f aca="false">Q215*H215</f>
        <v>0.00014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208</v>
      </c>
      <c r="AT215" s="172" t="s">
        <v>127</v>
      </c>
      <c r="AU215" s="172" t="s">
        <v>133</v>
      </c>
      <c r="AY215" s="3" t="s">
        <v>124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133</v>
      </c>
      <c r="BK215" s="173" t="n">
        <f aca="false">ROUND(I215*H215,2)</f>
        <v>0</v>
      </c>
      <c r="BL215" s="3" t="s">
        <v>208</v>
      </c>
      <c r="BM215" s="172" t="s">
        <v>331</v>
      </c>
    </row>
    <row r="216" s="27" customFormat="true" ht="24.15" hidden="false" customHeight="true" outlineLevel="0" collapsed="false">
      <c r="A216" s="22"/>
      <c r="B216" s="160"/>
      <c r="C216" s="161" t="s">
        <v>332</v>
      </c>
      <c r="D216" s="161" t="s">
        <v>127</v>
      </c>
      <c r="E216" s="162" t="s">
        <v>333</v>
      </c>
      <c r="F216" s="163" t="s">
        <v>334</v>
      </c>
      <c r="G216" s="164" t="s">
        <v>269</v>
      </c>
      <c r="H216" s="193"/>
      <c r="I216" s="166"/>
      <c r="J216" s="167" t="n">
        <f aca="false">ROUND(I216*H216,2)</f>
        <v>0</v>
      </c>
      <c r="K216" s="163" t="s">
        <v>131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208</v>
      </c>
      <c r="AT216" s="172" t="s">
        <v>127</v>
      </c>
      <c r="AU216" s="172" t="s">
        <v>133</v>
      </c>
      <c r="AY216" s="3" t="s">
        <v>124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133</v>
      </c>
      <c r="BK216" s="173" t="n">
        <f aca="false">ROUND(I216*H216,2)</f>
        <v>0</v>
      </c>
      <c r="BL216" s="3" t="s">
        <v>208</v>
      </c>
      <c r="BM216" s="172" t="s">
        <v>335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336</v>
      </c>
      <c r="F217" s="158" t="s">
        <v>337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SUM(P218:P227)</f>
        <v>0</v>
      </c>
      <c r="Q217" s="153"/>
      <c r="R217" s="154" t="n">
        <f aca="false">SUM(R218:R227)</f>
        <v>0.08492</v>
      </c>
      <c r="S217" s="153"/>
      <c r="T217" s="155" t="n">
        <f aca="false">SUM(T218:T227)</f>
        <v>0.027</v>
      </c>
      <c r="AR217" s="148" t="s">
        <v>133</v>
      </c>
      <c r="AT217" s="156" t="s">
        <v>73</v>
      </c>
      <c r="AU217" s="156" t="s">
        <v>79</v>
      </c>
      <c r="AY217" s="148" t="s">
        <v>124</v>
      </c>
      <c r="BK217" s="157" t="n">
        <f aca="false">SUM(BK218:BK227)</f>
        <v>0</v>
      </c>
    </row>
    <row r="218" s="27" customFormat="true" ht="24.15" hidden="false" customHeight="true" outlineLevel="0" collapsed="false">
      <c r="A218" s="22"/>
      <c r="B218" s="160"/>
      <c r="C218" s="161" t="s">
        <v>338</v>
      </c>
      <c r="D218" s="161" t="s">
        <v>127</v>
      </c>
      <c r="E218" s="162" t="s">
        <v>339</v>
      </c>
      <c r="F218" s="163" t="s">
        <v>340</v>
      </c>
      <c r="G218" s="164" t="s">
        <v>130</v>
      </c>
      <c r="H218" s="165" t="n">
        <v>1</v>
      </c>
      <c r="I218" s="166"/>
      <c r="J218" s="167" t="n">
        <f aca="false">ROUND(I218*H218,2)</f>
        <v>0</v>
      </c>
      <c r="K218" s="163"/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0.04238</v>
      </c>
      <c r="R218" s="170" t="n">
        <f aca="false">Q218*H218</f>
        <v>0.04238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208</v>
      </c>
      <c r="AT218" s="172" t="s">
        <v>127</v>
      </c>
      <c r="AU218" s="172" t="s">
        <v>133</v>
      </c>
      <c r="AY218" s="3" t="s">
        <v>124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133</v>
      </c>
      <c r="BK218" s="173" t="n">
        <f aca="false">ROUND(I218*H218,2)</f>
        <v>0</v>
      </c>
      <c r="BL218" s="3" t="s">
        <v>208</v>
      </c>
      <c r="BM218" s="172" t="s">
        <v>341</v>
      </c>
    </row>
    <row r="219" s="174" customFormat="true" ht="12.8" hidden="false" customHeight="false" outlineLevel="0" collapsed="false">
      <c r="B219" s="175"/>
      <c r="D219" s="176" t="s">
        <v>141</v>
      </c>
      <c r="E219" s="177"/>
      <c r="F219" s="178" t="s">
        <v>79</v>
      </c>
      <c r="H219" s="179" t="n">
        <v>1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141</v>
      </c>
      <c r="AU219" s="177" t="s">
        <v>133</v>
      </c>
      <c r="AV219" s="174" t="s">
        <v>133</v>
      </c>
      <c r="AW219" s="174" t="s">
        <v>31</v>
      </c>
      <c r="AX219" s="174" t="s">
        <v>79</v>
      </c>
      <c r="AY219" s="177" t="s">
        <v>124</v>
      </c>
    </row>
    <row r="220" s="27" customFormat="true" ht="24.15" hidden="false" customHeight="true" outlineLevel="0" collapsed="false">
      <c r="A220" s="22"/>
      <c r="B220" s="160"/>
      <c r="C220" s="161" t="s">
        <v>342</v>
      </c>
      <c r="D220" s="161" t="s">
        <v>127</v>
      </c>
      <c r="E220" s="162" t="s">
        <v>343</v>
      </c>
      <c r="F220" s="163" t="s">
        <v>344</v>
      </c>
      <c r="G220" s="164" t="s">
        <v>130</v>
      </c>
      <c r="H220" s="165" t="n">
        <v>1</v>
      </c>
      <c r="I220" s="166"/>
      <c r="J220" s="167" t="n">
        <f aca="false">ROUND(I220*H220,2)</f>
        <v>0</v>
      </c>
      <c r="K220" s="163"/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0.04238</v>
      </c>
      <c r="R220" s="170" t="n">
        <f aca="false">Q220*H220</f>
        <v>0.04238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208</v>
      </c>
      <c r="AT220" s="172" t="s">
        <v>127</v>
      </c>
      <c r="AU220" s="172" t="s">
        <v>133</v>
      </c>
      <c r="AY220" s="3" t="s">
        <v>124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133</v>
      </c>
      <c r="BK220" s="173" t="n">
        <f aca="false">ROUND(I220*H220,2)</f>
        <v>0</v>
      </c>
      <c r="BL220" s="3" t="s">
        <v>208</v>
      </c>
      <c r="BM220" s="172" t="s">
        <v>345</v>
      </c>
    </row>
    <row r="221" s="27" customFormat="true" ht="16.5" hidden="false" customHeight="true" outlineLevel="0" collapsed="false">
      <c r="A221" s="22"/>
      <c r="B221" s="160"/>
      <c r="C221" s="161" t="s">
        <v>346</v>
      </c>
      <c r="D221" s="161" t="s">
        <v>127</v>
      </c>
      <c r="E221" s="162" t="s">
        <v>347</v>
      </c>
      <c r="F221" s="163" t="s">
        <v>348</v>
      </c>
      <c r="G221" s="164" t="s">
        <v>130</v>
      </c>
      <c r="H221" s="165" t="n">
        <v>1</v>
      </c>
      <c r="I221" s="166"/>
      <c r="J221" s="167" t="n">
        <f aca="false">ROUND(I221*H221,2)</f>
        <v>0</v>
      </c>
      <c r="K221" s="163" t="s">
        <v>131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8E-005</v>
      </c>
      <c r="R221" s="170" t="n">
        <f aca="false">Q221*H221</f>
        <v>8E-005</v>
      </c>
      <c r="S221" s="170" t="n">
        <v>0.0135</v>
      </c>
      <c r="T221" s="171" t="n">
        <f aca="false">S221*H221</f>
        <v>0.0135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208</v>
      </c>
      <c r="AT221" s="172" t="s">
        <v>127</v>
      </c>
      <c r="AU221" s="172" t="s">
        <v>133</v>
      </c>
      <c r="AY221" s="3" t="s">
        <v>124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133</v>
      </c>
      <c r="BK221" s="173" t="n">
        <f aca="false">ROUND(I221*H221,2)</f>
        <v>0</v>
      </c>
      <c r="BL221" s="3" t="s">
        <v>208</v>
      </c>
      <c r="BM221" s="172" t="s">
        <v>349</v>
      </c>
    </row>
    <row r="222" s="27" customFormat="true" ht="24.15" hidden="false" customHeight="true" outlineLevel="0" collapsed="false">
      <c r="A222" s="22"/>
      <c r="B222" s="160"/>
      <c r="C222" s="161" t="s">
        <v>350</v>
      </c>
      <c r="D222" s="161" t="s">
        <v>127</v>
      </c>
      <c r="E222" s="162" t="s">
        <v>351</v>
      </c>
      <c r="F222" s="163" t="s">
        <v>352</v>
      </c>
      <c r="G222" s="164" t="s">
        <v>130</v>
      </c>
      <c r="H222" s="165" t="n">
        <v>1</v>
      </c>
      <c r="I222" s="166"/>
      <c r="J222" s="167" t="n">
        <f aca="false">ROUND(I222*H222,2)</f>
        <v>0</v>
      </c>
      <c r="K222" s="163" t="s">
        <v>131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8E-005</v>
      </c>
      <c r="R222" s="170" t="n">
        <f aca="false">Q222*H222</f>
        <v>8E-005</v>
      </c>
      <c r="S222" s="170" t="n">
        <v>0.0135</v>
      </c>
      <c r="T222" s="171" t="n">
        <f aca="false">S222*H222</f>
        <v>0.0135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208</v>
      </c>
      <c r="AT222" s="172" t="s">
        <v>127</v>
      </c>
      <c r="AU222" s="172" t="s">
        <v>133</v>
      </c>
      <c r="AY222" s="3" t="s">
        <v>124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133</v>
      </c>
      <c r="BK222" s="173" t="n">
        <f aca="false">ROUND(I222*H222,2)</f>
        <v>0</v>
      </c>
      <c r="BL222" s="3" t="s">
        <v>208</v>
      </c>
      <c r="BM222" s="172" t="s">
        <v>353</v>
      </c>
    </row>
    <row r="223" s="27" customFormat="true" ht="16.5" hidden="false" customHeight="true" outlineLevel="0" collapsed="false">
      <c r="A223" s="22"/>
      <c r="B223" s="160"/>
      <c r="C223" s="161" t="s">
        <v>354</v>
      </c>
      <c r="D223" s="161" t="s">
        <v>127</v>
      </c>
      <c r="E223" s="162" t="s">
        <v>355</v>
      </c>
      <c r="F223" s="163" t="s">
        <v>356</v>
      </c>
      <c r="G223" s="164" t="s">
        <v>130</v>
      </c>
      <c r="H223" s="165" t="n">
        <v>2</v>
      </c>
      <c r="I223" s="166"/>
      <c r="J223" s="167" t="n">
        <f aca="false">ROUND(I223*H223,2)</f>
        <v>0</v>
      </c>
      <c r="K223" s="163" t="s">
        <v>131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208</v>
      </c>
      <c r="AT223" s="172" t="s">
        <v>127</v>
      </c>
      <c r="AU223" s="172" t="s">
        <v>133</v>
      </c>
      <c r="AY223" s="3" t="s">
        <v>124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133</v>
      </c>
      <c r="BK223" s="173" t="n">
        <f aca="false">ROUND(I223*H223,2)</f>
        <v>0</v>
      </c>
      <c r="BL223" s="3" t="s">
        <v>208</v>
      </c>
      <c r="BM223" s="172" t="s">
        <v>357</v>
      </c>
    </row>
    <row r="224" s="27" customFormat="true" ht="16.5" hidden="false" customHeight="true" outlineLevel="0" collapsed="false">
      <c r="A224" s="22"/>
      <c r="B224" s="160"/>
      <c r="C224" s="161" t="s">
        <v>358</v>
      </c>
      <c r="D224" s="161" t="s">
        <v>127</v>
      </c>
      <c r="E224" s="162" t="s">
        <v>359</v>
      </c>
      <c r="F224" s="163" t="s">
        <v>360</v>
      </c>
      <c r="G224" s="164" t="s">
        <v>139</v>
      </c>
      <c r="H224" s="165" t="n">
        <v>60</v>
      </c>
      <c r="I224" s="166"/>
      <c r="J224" s="167" t="n">
        <f aca="false">ROUND(I224*H224,2)</f>
        <v>0</v>
      </c>
      <c r="K224" s="163" t="s">
        <v>131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208</v>
      </c>
      <c r="AT224" s="172" t="s">
        <v>127</v>
      </c>
      <c r="AU224" s="172" t="s">
        <v>133</v>
      </c>
      <c r="AY224" s="3" t="s">
        <v>124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133</v>
      </c>
      <c r="BK224" s="173" t="n">
        <f aca="false">ROUND(I224*H224,2)</f>
        <v>0</v>
      </c>
      <c r="BL224" s="3" t="s">
        <v>208</v>
      </c>
      <c r="BM224" s="172" t="s">
        <v>361</v>
      </c>
    </row>
    <row r="225" s="27" customFormat="true" ht="16.5" hidden="false" customHeight="true" outlineLevel="0" collapsed="false">
      <c r="A225" s="22"/>
      <c r="B225" s="160"/>
      <c r="C225" s="161" t="s">
        <v>362</v>
      </c>
      <c r="D225" s="161" t="s">
        <v>127</v>
      </c>
      <c r="E225" s="162" t="s">
        <v>363</v>
      </c>
      <c r="F225" s="163" t="s">
        <v>364</v>
      </c>
      <c r="G225" s="164" t="s">
        <v>139</v>
      </c>
      <c r="H225" s="165" t="n">
        <v>40</v>
      </c>
      <c r="I225" s="166"/>
      <c r="J225" s="167" t="n">
        <f aca="false">ROUND(I225*H225,2)</f>
        <v>0</v>
      </c>
      <c r="K225" s="163" t="s">
        <v>131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208</v>
      </c>
      <c r="AT225" s="172" t="s">
        <v>127</v>
      </c>
      <c r="AU225" s="172" t="s">
        <v>133</v>
      </c>
      <c r="AY225" s="3" t="s">
        <v>124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133</v>
      </c>
      <c r="BK225" s="173" t="n">
        <f aca="false">ROUND(I225*H225,2)</f>
        <v>0</v>
      </c>
      <c r="BL225" s="3" t="s">
        <v>208</v>
      </c>
      <c r="BM225" s="172" t="s">
        <v>365</v>
      </c>
    </row>
    <row r="226" s="27" customFormat="true" ht="16.5" hidden="false" customHeight="true" outlineLevel="0" collapsed="false">
      <c r="A226" s="22"/>
      <c r="B226" s="160"/>
      <c r="C226" s="161" t="s">
        <v>366</v>
      </c>
      <c r="D226" s="161" t="s">
        <v>127</v>
      </c>
      <c r="E226" s="162" t="s">
        <v>367</v>
      </c>
      <c r="F226" s="163" t="s">
        <v>368</v>
      </c>
      <c r="G226" s="164" t="s">
        <v>130</v>
      </c>
      <c r="H226" s="165" t="n">
        <v>5</v>
      </c>
      <c r="I226" s="166"/>
      <c r="J226" s="167" t="n">
        <f aca="false">ROUND(I226*H226,2)</f>
        <v>0</v>
      </c>
      <c r="K226" s="163"/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208</v>
      </c>
      <c r="AT226" s="172" t="s">
        <v>127</v>
      </c>
      <c r="AU226" s="172" t="s">
        <v>133</v>
      </c>
      <c r="AY226" s="3" t="s">
        <v>124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133</v>
      </c>
      <c r="BK226" s="173" t="n">
        <f aca="false">ROUND(I226*H226,2)</f>
        <v>0</v>
      </c>
      <c r="BL226" s="3" t="s">
        <v>208</v>
      </c>
      <c r="BM226" s="172" t="s">
        <v>369</v>
      </c>
    </row>
    <row r="227" s="27" customFormat="true" ht="24.15" hidden="false" customHeight="true" outlineLevel="0" collapsed="false">
      <c r="A227" s="22"/>
      <c r="B227" s="160"/>
      <c r="C227" s="161" t="s">
        <v>370</v>
      </c>
      <c r="D227" s="161" t="s">
        <v>127</v>
      </c>
      <c r="E227" s="162" t="s">
        <v>371</v>
      </c>
      <c r="F227" s="163" t="s">
        <v>372</v>
      </c>
      <c r="G227" s="164" t="s">
        <v>269</v>
      </c>
      <c r="H227" s="193"/>
      <c r="I227" s="166"/>
      <c r="J227" s="167" t="n">
        <f aca="false">ROUND(I227*H227,2)</f>
        <v>0</v>
      </c>
      <c r="K227" s="163" t="s">
        <v>131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208</v>
      </c>
      <c r="AT227" s="172" t="s">
        <v>127</v>
      </c>
      <c r="AU227" s="172" t="s">
        <v>133</v>
      </c>
      <c r="AY227" s="3" t="s">
        <v>124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133</v>
      </c>
      <c r="BK227" s="173" t="n">
        <f aca="false">ROUND(I227*H227,2)</f>
        <v>0</v>
      </c>
      <c r="BL227" s="3" t="s">
        <v>208</v>
      </c>
      <c r="BM227" s="172" t="s">
        <v>373</v>
      </c>
    </row>
    <row r="228" s="146" customFormat="true" ht="22.8" hidden="false" customHeight="true" outlineLevel="0" collapsed="false">
      <c r="B228" s="147"/>
      <c r="D228" s="148" t="s">
        <v>73</v>
      </c>
      <c r="E228" s="158" t="s">
        <v>374</v>
      </c>
      <c r="F228" s="158" t="s">
        <v>375</v>
      </c>
      <c r="I228" s="150"/>
      <c r="J228" s="159" t="n">
        <f aca="false">BK228</f>
        <v>0</v>
      </c>
      <c r="L228" s="147"/>
      <c r="M228" s="152"/>
      <c r="N228" s="153"/>
      <c r="O228" s="153"/>
      <c r="P228" s="154" t="n">
        <f aca="false">SUM(P229:P244)</f>
        <v>0</v>
      </c>
      <c r="Q228" s="153"/>
      <c r="R228" s="154" t="n">
        <f aca="false">SUM(R229:R244)</f>
        <v>0.00484</v>
      </c>
      <c r="S228" s="153"/>
      <c r="T228" s="155" t="n">
        <f aca="false">SUM(T229:T244)</f>
        <v>0.0072</v>
      </c>
      <c r="AR228" s="148" t="s">
        <v>133</v>
      </c>
      <c r="AT228" s="156" t="s">
        <v>73</v>
      </c>
      <c r="AU228" s="156" t="s">
        <v>79</v>
      </c>
      <c r="AY228" s="148" t="s">
        <v>124</v>
      </c>
      <c r="BK228" s="157" t="n">
        <f aca="false">SUM(BK229:BK244)</f>
        <v>0</v>
      </c>
    </row>
    <row r="229" s="27" customFormat="true" ht="21.75" hidden="false" customHeight="true" outlineLevel="0" collapsed="false">
      <c r="A229" s="22"/>
      <c r="B229" s="160"/>
      <c r="C229" s="161" t="s">
        <v>376</v>
      </c>
      <c r="D229" s="161" t="s">
        <v>127</v>
      </c>
      <c r="E229" s="162" t="s">
        <v>377</v>
      </c>
      <c r="F229" s="163" t="s">
        <v>378</v>
      </c>
      <c r="G229" s="164" t="s">
        <v>130</v>
      </c>
      <c r="H229" s="165" t="n">
        <v>4</v>
      </c>
      <c r="I229" s="166"/>
      <c r="J229" s="167" t="n">
        <f aca="false">ROUND(I229*H229,2)</f>
        <v>0</v>
      </c>
      <c r="K229" s="163" t="s">
        <v>131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208</v>
      </c>
      <c r="AT229" s="172" t="s">
        <v>127</v>
      </c>
      <c r="AU229" s="172" t="s">
        <v>133</v>
      </c>
      <c r="AY229" s="3" t="s">
        <v>124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133</v>
      </c>
      <c r="BK229" s="173" t="n">
        <f aca="false">ROUND(I229*H229,2)</f>
        <v>0</v>
      </c>
      <c r="BL229" s="3" t="s">
        <v>208</v>
      </c>
      <c r="BM229" s="172" t="s">
        <v>379</v>
      </c>
    </row>
    <row r="230" s="27" customFormat="true" ht="21.75" hidden="false" customHeight="true" outlineLevel="0" collapsed="false">
      <c r="A230" s="22"/>
      <c r="B230" s="160"/>
      <c r="C230" s="195" t="s">
        <v>380</v>
      </c>
      <c r="D230" s="195" t="s">
        <v>381</v>
      </c>
      <c r="E230" s="196" t="s">
        <v>382</v>
      </c>
      <c r="F230" s="197" t="s">
        <v>383</v>
      </c>
      <c r="G230" s="198" t="s">
        <v>130</v>
      </c>
      <c r="H230" s="199" t="n">
        <v>4</v>
      </c>
      <c r="I230" s="200"/>
      <c r="J230" s="201" t="n">
        <f aca="false">ROUND(I230*H230,2)</f>
        <v>0</v>
      </c>
      <c r="K230" s="163" t="s">
        <v>131</v>
      </c>
      <c r="L230" s="202"/>
      <c r="M230" s="203"/>
      <c r="N230" s="204" t="s">
        <v>40</v>
      </c>
      <c r="O230" s="60"/>
      <c r="P230" s="170" t="n">
        <f aca="false">O230*H230</f>
        <v>0</v>
      </c>
      <c r="Q230" s="170" t="n">
        <v>1E-005</v>
      </c>
      <c r="R230" s="170" t="n">
        <f aca="false">Q230*H230</f>
        <v>4E-005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286</v>
      </c>
      <c r="AT230" s="172" t="s">
        <v>381</v>
      </c>
      <c r="AU230" s="172" t="s">
        <v>133</v>
      </c>
      <c r="AY230" s="3" t="s">
        <v>124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133</v>
      </c>
      <c r="BK230" s="173" t="n">
        <f aca="false">ROUND(I230*H230,2)</f>
        <v>0</v>
      </c>
      <c r="BL230" s="3" t="s">
        <v>208</v>
      </c>
      <c r="BM230" s="172" t="s">
        <v>384</v>
      </c>
    </row>
    <row r="231" s="27" customFormat="true" ht="16.5" hidden="false" customHeight="true" outlineLevel="0" collapsed="false">
      <c r="A231" s="22"/>
      <c r="B231" s="160"/>
      <c r="C231" s="195" t="s">
        <v>385</v>
      </c>
      <c r="D231" s="195" t="s">
        <v>381</v>
      </c>
      <c r="E231" s="196" t="s">
        <v>386</v>
      </c>
      <c r="F231" s="197" t="s">
        <v>387</v>
      </c>
      <c r="G231" s="198" t="s">
        <v>130</v>
      </c>
      <c r="H231" s="199" t="n">
        <v>4</v>
      </c>
      <c r="I231" s="200"/>
      <c r="J231" s="201" t="n">
        <f aca="false">ROUND(I231*H231,2)</f>
        <v>0</v>
      </c>
      <c r="K231" s="163" t="s">
        <v>131</v>
      </c>
      <c r="L231" s="202"/>
      <c r="M231" s="203"/>
      <c r="N231" s="204" t="s">
        <v>40</v>
      </c>
      <c r="O231" s="60"/>
      <c r="P231" s="170" t="n">
        <f aca="false">O231*H231</f>
        <v>0</v>
      </c>
      <c r="Q231" s="170" t="n">
        <v>0.0002</v>
      </c>
      <c r="R231" s="170" t="n">
        <f aca="false">Q231*H231</f>
        <v>0.0008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286</v>
      </c>
      <c r="AT231" s="172" t="s">
        <v>381</v>
      </c>
      <c r="AU231" s="172" t="s">
        <v>133</v>
      </c>
      <c r="AY231" s="3" t="s">
        <v>124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133</v>
      </c>
      <c r="BK231" s="173" t="n">
        <f aca="false">ROUND(I231*H231,2)</f>
        <v>0</v>
      </c>
      <c r="BL231" s="3" t="s">
        <v>208</v>
      </c>
      <c r="BM231" s="172" t="s">
        <v>388</v>
      </c>
    </row>
    <row r="232" s="27" customFormat="true" ht="24.15" hidden="false" customHeight="true" outlineLevel="0" collapsed="false">
      <c r="A232" s="22"/>
      <c r="B232" s="160"/>
      <c r="C232" s="161" t="s">
        <v>389</v>
      </c>
      <c r="D232" s="161" t="s">
        <v>127</v>
      </c>
      <c r="E232" s="162" t="s">
        <v>390</v>
      </c>
      <c r="F232" s="163" t="s">
        <v>391</v>
      </c>
      <c r="G232" s="164" t="s">
        <v>130</v>
      </c>
      <c r="H232" s="165" t="n">
        <v>5</v>
      </c>
      <c r="I232" s="166"/>
      <c r="J232" s="167" t="n">
        <f aca="false">ROUND(I232*H232,2)</f>
        <v>0</v>
      </c>
      <c r="K232" s="163" t="s">
        <v>131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208</v>
      </c>
      <c r="AT232" s="172" t="s">
        <v>127</v>
      </c>
      <c r="AU232" s="172" t="s">
        <v>133</v>
      </c>
      <c r="AY232" s="3" t="s">
        <v>124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133</v>
      </c>
      <c r="BK232" s="173" t="n">
        <f aca="false">ROUND(I232*H232,2)</f>
        <v>0</v>
      </c>
      <c r="BL232" s="3" t="s">
        <v>208</v>
      </c>
      <c r="BM232" s="172" t="s">
        <v>392</v>
      </c>
    </row>
    <row r="233" s="27" customFormat="true" ht="24.15" hidden="false" customHeight="true" outlineLevel="0" collapsed="false">
      <c r="A233" s="22"/>
      <c r="B233" s="160"/>
      <c r="C233" s="195" t="s">
        <v>393</v>
      </c>
      <c r="D233" s="195" t="s">
        <v>381</v>
      </c>
      <c r="E233" s="196" t="s">
        <v>394</v>
      </c>
      <c r="F233" s="197" t="s">
        <v>395</v>
      </c>
      <c r="G233" s="198" t="s">
        <v>130</v>
      </c>
      <c r="H233" s="199" t="n">
        <v>3</v>
      </c>
      <c r="I233" s="200"/>
      <c r="J233" s="201" t="n">
        <f aca="false">ROUND(I233*H233,2)</f>
        <v>0</v>
      </c>
      <c r="K233" s="197"/>
      <c r="L233" s="202"/>
      <c r="M233" s="203"/>
      <c r="N233" s="204" t="s">
        <v>40</v>
      </c>
      <c r="O233" s="60"/>
      <c r="P233" s="170" t="n">
        <f aca="false">O233*H233</f>
        <v>0</v>
      </c>
      <c r="Q233" s="170" t="n">
        <v>0.0008</v>
      </c>
      <c r="R233" s="170" t="n">
        <f aca="false">Q233*H233</f>
        <v>0.0024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286</v>
      </c>
      <c r="AT233" s="172" t="s">
        <v>381</v>
      </c>
      <c r="AU233" s="172" t="s">
        <v>133</v>
      </c>
      <c r="AY233" s="3" t="s">
        <v>124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133</v>
      </c>
      <c r="BK233" s="173" t="n">
        <f aca="false">ROUND(I233*H233,2)</f>
        <v>0</v>
      </c>
      <c r="BL233" s="3" t="s">
        <v>208</v>
      </c>
      <c r="BM233" s="172" t="s">
        <v>396</v>
      </c>
    </row>
    <row r="234" s="27" customFormat="true" ht="33" hidden="false" customHeight="true" outlineLevel="0" collapsed="false">
      <c r="A234" s="22"/>
      <c r="B234" s="160"/>
      <c r="C234" s="195" t="s">
        <v>397</v>
      </c>
      <c r="D234" s="195" t="s">
        <v>381</v>
      </c>
      <c r="E234" s="196" t="s">
        <v>398</v>
      </c>
      <c r="F234" s="197" t="s">
        <v>399</v>
      </c>
      <c r="G234" s="198" t="s">
        <v>130</v>
      </c>
      <c r="H234" s="199" t="n">
        <v>2</v>
      </c>
      <c r="I234" s="200"/>
      <c r="J234" s="201" t="n">
        <f aca="false">ROUND(I234*H234,2)</f>
        <v>0</v>
      </c>
      <c r="K234" s="197"/>
      <c r="L234" s="202"/>
      <c r="M234" s="203"/>
      <c r="N234" s="204" t="s">
        <v>40</v>
      </c>
      <c r="O234" s="60"/>
      <c r="P234" s="170" t="n">
        <f aca="false">O234*H234</f>
        <v>0</v>
      </c>
      <c r="Q234" s="170" t="n">
        <v>0.0008</v>
      </c>
      <c r="R234" s="170" t="n">
        <f aca="false">Q234*H234</f>
        <v>0.0016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286</v>
      </c>
      <c r="AT234" s="172" t="s">
        <v>381</v>
      </c>
      <c r="AU234" s="172" t="s">
        <v>133</v>
      </c>
      <c r="AY234" s="3" t="s">
        <v>124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133</v>
      </c>
      <c r="BK234" s="173" t="n">
        <f aca="false">ROUND(I234*H234,2)</f>
        <v>0</v>
      </c>
      <c r="BL234" s="3" t="s">
        <v>208</v>
      </c>
      <c r="BM234" s="172" t="s">
        <v>400</v>
      </c>
    </row>
    <row r="235" s="27" customFormat="true" ht="37.8" hidden="false" customHeight="true" outlineLevel="0" collapsed="false">
      <c r="A235" s="22"/>
      <c r="B235" s="160"/>
      <c r="C235" s="161" t="s">
        <v>401</v>
      </c>
      <c r="D235" s="161" t="s">
        <v>127</v>
      </c>
      <c r="E235" s="162" t="s">
        <v>402</v>
      </c>
      <c r="F235" s="163" t="s">
        <v>403</v>
      </c>
      <c r="G235" s="164" t="s">
        <v>130</v>
      </c>
      <c r="H235" s="165" t="n">
        <v>9</v>
      </c>
      <c r="I235" s="166"/>
      <c r="J235" s="167" t="n">
        <f aca="false">ROUND(I235*H235,2)</f>
        <v>0</v>
      </c>
      <c r="K235" s="163" t="s">
        <v>131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0.0008</v>
      </c>
      <c r="T235" s="171" t="n">
        <f aca="false">S235*H235</f>
        <v>0.0072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208</v>
      </c>
      <c r="AT235" s="172" t="s">
        <v>127</v>
      </c>
      <c r="AU235" s="172" t="s">
        <v>133</v>
      </c>
      <c r="AY235" s="3" t="s">
        <v>124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133</v>
      </c>
      <c r="BK235" s="173" t="n">
        <f aca="false">ROUND(I235*H235,2)</f>
        <v>0</v>
      </c>
      <c r="BL235" s="3" t="s">
        <v>208</v>
      </c>
      <c r="BM235" s="172" t="s">
        <v>404</v>
      </c>
    </row>
    <row r="236" s="27" customFormat="true" ht="24.15" hidden="false" customHeight="true" outlineLevel="0" collapsed="false">
      <c r="A236" s="22"/>
      <c r="B236" s="160"/>
      <c r="C236" s="161" t="s">
        <v>405</v>
      </c>
      <c r="D236" s="161" t="s">
        <v>127</v>
      </c>
      <c r="E236" s="162" t="s">
        <v>406</v>
      </c>
      <c r="F236" s="163" t="s">
        <v>407</v>
      </c>
      <c r="G236" s="164" t="s">
        <v>130</v>
      </c>
      <c r="H236" s="165" t="n">
        <v>1</v>
      </c>
      <c r="I236" s="166"/>
      <c r="J236" s="167" t="n">
        <f aca="false">ROUND(I236*H236,2)</f>
        <v>0</v>
      </c>
      <c r="K236" s="163" t="s">
        <v>131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208</v>
      </c>
      <c r="AT236" s="172" t="s">
        <v>127</v>
      </c>
      <c r="AU236" s="172" t="s">
        <v>133</v>
      </c>
      <c r="AY236" s="3" t="s">
        <v>124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133</v>
      </c>
      <c r="BK236" s="173" t="n">
        <f aca="false">ROUND(I236*H236,2)</f>
        <v>0</v>
      </c>
      <c r="BL236" s="3" t="s">
        <v>208</v>
      </c>
      <c r="BM236" s="172" t="s">
        <v>408</v>
      </c>
    </row>
    <row r="237" s="27" customFormat="true" ht="21.75" hidden="false" customHeight="true" outlineLevel="0" collapsed="false">
      <c r="A237" s="22"/>
      <c r="B237" s="160"/>
      <c r="C237" s="161" t="s">
        <v>409</v>
      </c>
      <c r="D237" s="161" t="s">
        <v>127</v>
      </c>
      <c r="E237" s="162" t="s">
        <v>410</v>
      </c>
      <c r="F237" s="163" t="s">
        <v>411</v>
      </c>
      <c r="G237" s="164" t="s">
        <v>130</v>
      </c>
      <c r="H237" s="165" t="n">
        <v>1</v>
      </c>
      <c r="I237" s="166"/>
      <c r="J237" s="167" t="n">
        <f aca="false">ROUND(I237*H237,2)</f>
        <v>0</v>
      </c>
      <c r="K237" s="163" t="s">
        <v>131</v>
      </c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208</v>
      </c>
      <c r="AT237" s="172" t="s">
        <v>127</v>
      </c>
      <c r="AU237" s="172" t="s">
        <v>133</v>
      </c>
      <c r="AY237" s="3" t="s">
        <v>124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133</v>
      </c>
      <c r="BK237" s="173" t="n">
        <f aca="false">ROUND(I237*H237,2)</f>
        <v>0</v>
      </c>
      <c r="BL237" s="3" t="s">
        <v>208</v>
      </c>
      <c r="BM237" s="172" t="s">
        <v>412</v>
      </c>
    </row>
    <row r="238" s="27" customFormat="true" ht="21.75" hidden="false" customHeight="true" outlineLevel="0" collapsed="false">
      <c r="A238" s="22"/>
      <c r="B238" s="160"/>
      <c r="C238" s="161" t="s">
        <v>413</v>
      </c>
      <c r="D238" s="161" t="s">
        <v>127</v>
      </c>
      <c r="E238" s="162" t="s">
        <v>414</v>
      </c>
      <c r="F238" s="163" t="s">
        <v>415</v>
      </c>
      <c r="G238" s="164" t="s">
        <v>130</v>
      </c>
      <c r="H238" s="165" t="n">
        <v>1</v>
      </c>
      <c r="I238" s="166"/>
      <c r="J238" s="167" t="n">
        <f aca="false">ROUND(I238*H238,2)</f>
        <v>0</v>
      </c>
      <c r="K238" s="163"/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208</v>
      </c>
      <c r="AT238" s="172" t="s">
        <v>127</v>
      </c>
      <c r="AU238" s="172" t="s">
        <v>133</v>
      </c>
      <c r="AY238" s="3" t="s">
        <v>124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133</v>
      </c>
      <c r="BK238" s="173" t="n">
        <f aca="false">ROUND(I238*H238,2)</f>
        <v>0</v>
      </c>
      <c r="BL238" s="3" t="s">
        <v>208</v>
      </c>
      <c r="BM238" s="172" t="s">
        <v>416</v>
      </c>
    </row>
    <row r="239" s="27" customFormat="true" ht="24.15" hidden="false" customHeight="true" outlineLevel="0" collapsed="false">
      <c r="A239" s="22"/>
      <c r="B239" s="160"/>
      <c r="C239" s="161" t="s">
        <v>417</v>
      </c>
      <c r="D239" s="161" t="s">
        <v>127</v>
      </c>
      <c r="E239" s="162" t="s">
        <v>418</v>
      </c>
      <c r="F239" s="163" t="s">
        <v>419</v>
      </c>
      <c r="G239" s="164" t="s">
        <v>130</v>
      </c>
      <c r="H239" s="165" t="n">
        <v>3</v>
      </c>
      <c r="I239" s="166"/>
      <c r="J239" s="167" t="n">
        <f aca="false">ROUND(I239*H239,2)</f>
        <v>0</v>
      </c>
      <c r="K239" s="163"/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208</v>
      </c>
      <c r="AT239" s="172" t="s">
        <v>127</v>
      </c>
      <c r="AU239" s="172" t="s">
        <v>133</v>
      </c>
      <c r="AY239" s="3" t="s">
        <v>124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133</v>
      </c>
      <c r="BK239" s="173" t="n">
        <f aca="false">ROUND(I239*H239,2)</f>
        <v>0</v>
      </c>
      <c r="BL239" s="3" t="s">
        <v>208</v>
      </c>
      <c r="BM239" s="172" t="s">
        <v>420</v>
      </c>
    </row>
    <row r="240" s="27" customFormat="true" ht="24.15" hidden="false" customHeight="true" outlineLevel="0" collapsed="false">
      <c r="A240" s="22"/>
      <c r="B240" s="160"/>
      <c r="C240" s="161" t="s">
        <v>421</v>
      </c>
      <c r="D240" s="161" t="s">
        <v>127</v>
      </c>
      <c r="E240" s="162" t="s">
        <v>422</v>
      </c>
      <c r="F240" s="163" t="s">
        <v>423</v>
      </c>
      <c r="G240" s="164" t="s">
        <v>176</v>
      </c>
      <c r="H240" s="165" t="n">
        <v>1</v>
      </c>
      <c r="I240" s="166"/>
      <c r="J240" s="167" t="n">
        <f aca="false">ROUND(I240*H240,2)</f>
        <v>0</v>
      </c>
      <c r="K240" s="163"/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208</v>
      </c>
      <c r="AT240" s="172" t="s">
        <v>127</v>
      </c>
      <c r="AU240" s="172" t="s">
        <v>133</v>
      </c>
      <c r="AY240" s="3" t="s">
        <v>124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133</v>
      </c>
      <c r="BK240" s="173" t="n">
        <f aca="false">ROUND(I240*H240,2)</f>
        <v>0</v>
      </c>
      <c r="BL240" s="3" t="s">
        <v>208</v>
      </c>
      <c r="BM240" s="172" t="s">
        <v>424</v>
      </c>
    </row>
    <row r="241" s="27" customFormat="true" ht="16.5" hidden="false" customHeight="true" outlineLevel="0" collapsed="false">
      <c r="A241" s="22"/>
      <c r="B241" s="160"/>
      <c r="C241" s="161" t="s">
        <v>425</v>
      </c>
      <c r="D241" s="161" t="s">
        <v>127</v>
      </c>
      <c r="E241" s="162" t="s">
        <v>426</v>
      </c>
      <c r="F241" s="163" t="s">
        <v>427</v>
      </c>
      <c r="G241" s="164" t="s">
        <v>176</v>
      </c>
      <c r="H241" s="165" t="n">
        <v>1</v>
      </c>
      <c r="I241" s="166"/>
      <c r="J241" s="167" t="n">
        <f aca="false">ROUND(I241*H241,2)</f>
        <v>0</v>
      </c>
      <c r="K241" s="163"/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208</v>
      </c>
      <c r="AT241" s="172" t="s">
        <v>127</v>
      </c>
      <c r="AU241" s="172" t="s">
        <v>133</v>
      </c>
      <c r="AY241" s="3" t="s">
        <v>124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133</v>
      </c>
      <c r="BK241" s="173" t="n">
        <f aca="false">ROUND(I241*H241,2)</f>
        <v>0</v>
      </c>
      <c r="BL241" s="3" t="s">
        <v>208</v>
      </c>
      <c r="BM241" s="172" t="s">
        <v>428</v>
      </c>
    </row>
    <row r="242" s="27" customFormat="true" ht="16.5" hidden="false" customHeight="true" outlineLevel="0" collapsed="false">
      <c r="A242" s="22"/>
      <c r="B242" s="160"/>
      <c r="C242" s="161" t="s">
        <v>429</v>
      </c>
      <c r="D242" s="161" t="s">
        <v>127</v>
      </c>
      <c r="E242" s="162" t="s">
        <v>430</v>
      </c>
      <c r="F242" s="163" t="s">
        <v>431</v>
      </c>
      <c r="G242" s="164" t="s">
        <v>130</v>
      </c>
      <c r="H242" s="165" t="n">
        <v>1</v>
      </c>
      <c r="I242" s="166"/>
      <c r="J242" s="167" t="n">
        <f aca="false">ROUND(I242*H242,2)</f>
        <v>0</v>
      </c>
      <c r="K242" s="163"/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208</v>
      </c>
      <c r="AT242" s="172" t="s">
        <v>127</v>
      </c>
      <c r="AU242" s="172" t="s">
        <v>133</v>
      </c>
      <c r="AY242" s="3" t="s">
        <v>124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133</v>
      </c>
      <c r="BK242" s="173" t="n">
        <f aca="false">ROUND(I242*H242,2)</f>
        <v>0</v>
      </c>
      <c r="BL242" s="3" t="s">
        <v>208</v>
      </c>
      <c r="BM242" s="172" t="s">
        <v>432</v>
      </c>
    </row>
    <row r="243" s="27" customFormat="true" ht="24.15" hidden="false" customHeight="true" outlineLevel="0" collapsed="false">
      <c r="A243" s="22"/>
      <c r="B243" s="160"/>
      <c r="C243" s="161" t="s">
        <v>433</v>
      </c>
      <c r="D243" s="161" t="s">
        <v>127</v>
      </c>
      <c r="E243" s="162" t="s">
        <v>434</v>
      </c>
      <c r="F243" s="163" t="s">
        <v>435</v>
      </c>
      <c r="G243" s="164" t="s">
        <v>130</v>
      </c>
      <c r="H243" s="165" t="n">
        <v>1</v>
      </c>
      <c r="I243" s="166"/>
      <c r="J243" s="167" t="n">
        <f aca="false">ROUND(I243*H243,2)</f>
        <v>0</v>
      </c>
      <c r="K243" s="163"/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208</v>
      </c>
      <c r="AT243" s="172" t="s">
        <v>127</v>
      </c>
      <c r="AU243" s="172" t="s">
        <v>133</v>
      </c>
      <c r="AY243" s="3" t="s">
        <v>124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133</v>
      </c>
      <c r="BK243" s="173" t="n">
        <f aca="false">ROUND(I243*H243,2)</f>
        <v>0</v>
      </c>
      <c r="BL243" s="3" t="s">
        <v>208</v>
      </c>
      <c r="BM243" s="172" t="s">
        <v>436</v>
      </c>
    </row>
    <row r="244" s="27" customFormat="true" ht="24.15" hidden="false" customHeight="true" outlineLevel="0" collapsed="false">
      <c r="A244" s="22"/>
      <c r="B244" s="160"/>
      <c r="C244" s="161" t="s">
        <v>437</v>
      </c>
      <c r="D244" s="161" t="s">
        <v>127</v>
      </c>
      <c r="E244" s="162" t="s">
        <v>438</v>
      </c>
      <c r="F244" s="163" t="s">
        <v>439</v>
      </c>
      <c r="G244" s="164" t="s">
        <v>269</v>
      </c>
      <c r="H244" s="193"/>
      <c r="I244" s="166"/>
      <c r="J244" s="167" t="n">
        <f aca="false">ROUND(I244*H244,2)</f>
        <v>0</v>
      </c>
      <c r="K244" s="163" t="s">
        <v>131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208</v>
      </c>
      <c r="AT244" s="172" t="s">
        <v>127</v>
      </c>
      <c r="AU244" s="172" t="s">
        <v>133</v>
      </c>
      <c r="AY244" s="3" t="s">
        <v>124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133</v>
      </c>
      <c r="BK244" s="173" t="n">
        <f aca="false">ROUND(I244*H244,2)</f>
        <v>0</v>
      </c>
      <c r="BL244" s="3" t="s">
        <v>208</v>
      </c>
      <c r="BM244" s="172" t="s">
        <v>440</v>
      </c>
    </row>
    <row r="245" s="146" customFormat="true" ht="22.8" hidden="false" customHeight="true" outlineLevel="0" collapsed="false">
      <c r="B245" s="147"/>
      <c r="D245" s="148" t="s">
        <v>73</v>
      </c>
      <c r="E245" s="158" t="s">
        <v>441</v>
      </c>
      <c r="F245" s="158" t="s">
        <v>442</v>
      </c>
      <c r="I245" s="150"/>
      <c r="J245" s="159" t="n">
        <f aca="false">BK245</f>
        <v>0</v>
      </c>
      <c r="L245" s="147"/>
      <c r="M245" s="152"/>
      <c r="N245" s="153"/>
      <c r="O245" s="153"/>
      <c r="P245" s="154" t="n">
        <f aca="false">SUM(P246:P255)</f>
        <v>0</v>
      </c>
      <c r="Q245" s="153"/>
      <c r="R245" s="154" t="n">
        <f aca="false">SUM(R246:R255)</f>
        <v>0</v>
      </c>
      <c r="S245" s="153"/>
      <c r="T245" s="155" t="n">
        <f aca="false">SUM(T246:T255)</f>
        <v>0.0198</v>
      </c>
      <c r="AR245" s="148" t="s">
        <v>133</v>
      </c>
      <c r="AT245" s="156" t="s">
        <v>73</v>
      </c>
      <c r="AU245" s="156" t="s">
        <v>79</v>
      </c>
      <c r="AY245" s="148" t="s">
        <v>124</v>
      </c>
      <c r="BK245" s="157" t="n">
        <f aca="false">SUM(BK246:BK255)</f>
        <v>0</v>
      </c>
    </row>
    <row r="246" s="27" customFormat="true" ht="21.75" hidden="false" customHeight="true" outlineLevel="0" collapsed="false">
      <c r="A246" s="22"/>
      <c r="B246" s="160"/>
      <c r="C246" s="161" t="s">
        <v>443</v>
      </c>
      <c r="D246" s="161" t="s">
        <v>127</v>
      </c>
      <c r="E246" s="162" t="s">
        <v>444</v>
      </c>
      <c r="F246" s="163" t="s">
        <v>445</v>
      </c>
      <c r="G246" s="164" t="s">
        <v>176</v>
      </c>
      <c r="H246" s="165" t="n">
        <v>1</v>
      </c>
      <c r="I246" s="166"/>
      <c r="J246" s="167" t="n">
        <f aca="false">ROUND(I246*H246,2)</f>
        <v>0</v>
      </c>
      <c r="K246" s="163"/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208</v>
      </c>
      <c r="AT246" s="172" t="s">
        <v>127</v>
      </c>
      <c r="AU246" s="172" t="s">
        <v>133</v>
      </c>
      <c r="AY246" s="3" t="s">
        <v>124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133</v>
      </c>
      <c r="BK246" s="173" t="n">
        <f aca="false">ROUND(I246*H246,2)</f>
        <v>0</v>
      </c>
      <c r="BL246" s="3" t="s">
        <v>208</v>
      </c>
      <c r="BM246" s="172" t="s">
        <v>446</v>
      </c>
    </row>
    <row r="247" s="27" customFormat="true" ht="33" hidden="false" customHeight="true" outlineLevel="0" collapsed="false">
      <c r="A247" s="22"/>
      <c r="B247" s="160"/>
      <c r="C247" s="161" t="s">
        <v>447</v>
      </c>
      <c r="D247" s="161" t="s">
        <v>127</v>
      </c>
      <c r="E247" s="162" t="s">
        <v>448</v>
      </c>
      <c r="F247" s="163" t="s">
        <v>449</v>
      </c>
      <c r="G247" s="164" t="s">
        <v>176</v>
      </c>
      <c r="H247" s="165" t="n">
        <v>1</v>
      </c>
      <c r="I247" s="166"/>
      <c r="J247" s="167" t="n">
        <f aca="false">ROUND(I247*H247,2)</f>
        <v>0</v>
      </c>
      <c r="K247" s="163"/>
      <c r="L247" s="23"/>
      <c r="M247" s="168"/>
      <c r="N247" s="169" t="s">
        <v>40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0.0018</v>
      </c>
      <c r="T247" s="171" t="n">
        <f aca="false">S247*H247</f>
        <v>0.0018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208</v>
      </c>
      <c r="AT247" s="172" t="s">
        <v>127</v>
      </c>
      <c r="AU247" s="172" t="s">
        <v>133</v>
      </c>
      <c r="AY247" s="3" t="s">
        <v>124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133</v>
      </c>
      <c r="BK247" s="173" t="n">
        <f aca="false">ROUND(I247*H247,2)</f>
        <v>0</v>
      </c>
      <c r="BL247" s="3" t="s">
        <v>208</v>
      </c>
      <c r="BM247" s="172" t="s">
        <v>450</v>
      </c>
    </row>
    <row r="248" s="27" customFormat="true" ht="24.15" hidden="false" customHeight="true" outlineLevel="0" collapsed="false">
      <c r="A248" s="22"/>
      <c r="B248" s="160"/>
      <c r="C248" s="161" t="s">
        <v>451</v>
      </c>
      <c r="D248" s="161" t="s">
        <v>127</v>
      </c>
      <c r="E248" s="162" t="s">
        <v>452</v>
      </c>
      <c r="F248" s="163" t="s">
        <v>453</v>
      </c>
      <c r="G248" s="164" t="s">
        <v>176</v>
      </c>
      <c r="H248" s="165" t="n">
        <v>7</v>
      </c>
      <c r="I248" s="166"/>
      <c r="J248" s="167" t="n">
        <f aca="false">ROUND(I248*H248,2)</f>
        <v>0</v>
      </c>
      <c r="K248" s="163"/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208</v>
      </c>
      <c r="AT248" s="172" t="s">
        <v>127</v>
      </c>
      <c r="AU248" s="172" t="s">
        <v>133</v>
      </c>
      <c r="AY248" s="3" t="s">
        <v>124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133</v>
      </c>
      <c r="BK248" s="173" t="n">
        <f aca="false">ROUND(I248*H248,2)</f>
        <v>0</v>
      </c>
      <c r="BL248" s="3" t="s">
        <v>208</v>
      </c>
      <c r="BM248" s="172" t="s">
        <v>454</v>
      </c>
    </row>
    <row r="249" s="27" customFormat="true" ht="33" hidden="false" customHeight="true" outlineLevel="0" collapsed="false">
      <c r="A249" s="22"/>
      <c r="B249" s="160"/>
      <c r="C249" s="161" t="s">
        <v>455</v>
      </c>
      <c r="D249" s="161" t="s">
        <v>127</v>
      </c>
      <c r="E249" s="162" t="s">
        <v>456</v>
      </c>
      <c r="F249" s="163" t="s">
        <v>457</v>
      </c>
      <c r="G249" s="164" t="s">
        <v>176</v>
      </c>
      <c r="H249" s="165" t="n">
        <v>2</v>
      </c>
      <c r="I249" s="166"/>
      <c r="J249" s="167" t="n">
        <f aca="false">ROUND(I249*H249,2)</f>
        <v>0</v>
      </c>
      <c r="K249" s="163"/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208</v>
      </c>
      <c r="AT249" s="172" t="s">
        <v>127</v>
      </c>
      <c r="AU249" s="172" t="s">
        <v>133</v>
      </c>
      <c r="AY249" s="3" t="s">
        <v>124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133</v>
      </c>
      <c r="BK249" s="173" t="n">
        <f aca="false">ROUND(I249*H249,2)</f>
        <v>0</v>
      </c>
      <c r="BL249" s="3" t="s">
        <v>208</v>
      </c>
      <c r="BM249" s="172" t="s">
        <v>458</v>
      </c>
    </row>
    <row r="250" s="27" customFormat="true" ht="37.8" hidden="false" customHeight="true" outlineLevel="0" collapsed="false">
      <c r="A250" s="22"/>
      <c r="B250" s="160"/>
      <c r="C250" s="161" t="s">
        <v>459</v>
      </c>
      <c r="D250" s="161" t="s">
        <v>127</v>
      </c>
      <c r="E250" s="162" t="s">
        <v>460</v>
      </c>
      <c r="F250" s="163" t="s">
        <v>461</v>
      </c>
      <c r="G250" s="164" t="s">
        <v>176</v>
      </c>
      <c r="H250" s="165" t="n">
        <v>2</v>
      </c>
      <c r="I250" s="166"/>
      <c r="J250" s="167" t="n">
        <f aca="false">ROUND(I250*H250,2)</f>
        <v>0</v>
      </c>
      <c r="K250" s="163"/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0.0018</v>
      </c>
      <c r="T250" s="171" t="n">
        <f aca="false">S250*H250</f>
        <v>0.0036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208</v>
      </c>
      <c r="AT250" s="172" t="s">
        <v>127</v>
      </c>
      <c r="AU250" s="172" t="s">
        <v>133</v>
      </c>
      <c r="AY250" s="3" t="s">
        <v>124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133</v>
      </c>
      <c r="BK250" s="173" t="n">
        <f aca="false">ROUND(I250*H250,2)</f>
        <v>0</v>
      </c>
      <c r="BL250" s="3" t="s">
        <v>208</v>
      </c>
      <c r="BM250" s="172" t="s">
        <v>462</v>
      </c>
    </row>
    <row r="251" s="27" customFormat="true" ht="24.15" hidden="false" customHeight="true" outlineLevel="0" collapsed="false">
      <c r="A251" s="22"/>
      <c r="B251" s="160"/>
      <c r="C251" s="161" t="s">
        <v>463</v>
      </c>
      <c r="D251" s="161" t="s">
        <v>127</v>
      </c>
      <c r="E251" s="162" t="s">
        <v>464</v>
      </c>
      <c r="F251" s="163" t="s">
        <v>465</v>
      </c>
      <c r="G251" s="164" t="s">
        <v>176</v>
      </c>
      <c r="H251" s="165" t="n">
        <v>1</v>
      </c>
      <c r="I251" s="166"/>
      <c r="J251" s="167" t="n">
        <f aca="false">ROUND(I251*H251,2)</f>
        <v>0</v>
      </c>
      <c r="K251" s="163"/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0.0018</v>
      </c>
      <c r="T251" s="171" t="n">
        <f aca="false">S251*H251</f>
        <v>0.0018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208</v>
      </c>
      <c r="AT251" s="172" t="s">
        <v>127</v>
      </c>
      <c r="AU251" s="172" t="s">
        <v>133</v>
      </c>
      <c r="AY251" s="3" t="s">
        <v>124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133</v>
      </c>
      <c r="BK251" s="173" t="n">
        <f aca="false">ROUND(I251*H251,2)</f>
        <v>0</v>
      </c>
      <c r="BL251" s="3" t="s">
        <v>208</v>
      </c>
      <c r="BM251" s="172" t="s">
        <v>466</v>
      </c>
    </row>
    <row r="252" s="27" customFormat="true" ht="24.15" hidden="false" customHeight="true" outlineLevel="0" collapsed="false">
      <c r="A252" s="22"/>
      <c r="B252" s="160"/>
      <c r="C252" s="161" t="s">
        <v>467</v>
      </c>
      <c r="D252" s="161" t="s">
        <v>127</v>
      </c>
      <c r="E252" s="162" t="s">
        <v>468</v>
      </c>
      <c r="F252" s="163" t="s">
        <v>469</v>
      </c>
      <c r="G252" s="164" t="s">
        <v>176</v>
      </c>
      <c r="H252" s="165" t="n">
        <v>3</v>
      </c>
      <c r="I252" s="166"/>
      <c r="J252" s="167" t="n">
        <f aca="false">ROUND(I252*H252,2)</f>
        <v>0</v>
      </c>
      <c r="K252" s="163"/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0.0018</v>
      </c>
      <c r="T252" s="171" t="n">
        <f aca="false">S252*H252</f>
        <v>0.0054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208</v>
      </c>
      <c r="AT252" s="172" t="s">
        <v>127</v>
      </c>
      <c r="AU252" s="172" t="s">
        <v>133</v>
      </c>
      <c r="AY252" s="3" t="s">
        <v>124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133</v>
      </c>
      <c r="BK252" s="173" t="n">
        <f aca="false">ROUND(I252*H252,2)</f>
        <v>0</v>
      </c>
      <c r="BL252" s="3" t="s">
        <v>208</v>
      </c>
      <c r="BM252" s="172" t="s">
        <v>470</v>
      </c>
    </row>
    <row r="253" s="27" customFormat="true" ht="37.8" hidden="false" customHeight="true" outlineLevel="0" collapsed="false">
      <c r="A253" s="22"/>
      <c r="B253" s="160"/>
      <c r="C253" s="161" t="s">
        <v>471</v>
      </c>
      <c r="D253" s="161" t="s">
        <v>127</v>
      </c>
      <c r="E253" s="162" t="s">
        <v>472</v>
      </c>
      <c r="F253" s="163" t="s">
        <v>473</v>
      </c>
      <c r="G253" s="164" t="s">
        <v>130</v>
      </c>
      <c r="H253" s="165" t="n">
        <v>1</v>
      </c>
      <c r="I253" s="166"/>
      <c r="J253" s="167" t="n">
        <f aca="false">ROUND(I253*H253,2)</f>
        <v>0</v>
      </c>
      <c r="K253" s="163"/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0.0018</v>
      </c>
      <c r="T253" s="171" t="n">
        <f aca="false">S253*H253</f>
        <v>0.0018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208</v>
      </c>
      <c r="AT253" s="172" t="s">
        <v>127</v>
      </c>
      <c r="AU253" s="172" t="s">
        <v>133</v>
      </c>
      <c r="AY253" s="3" t="s">
        <v>124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133</v>
      </c>
      <c r="BK253" s="173" t="n">
        <f aca="false">ROUND(I253*H253,2)</f>
        <v>0</v>
      </c>
      <c r="BL253" s="3" t="s">
        <v>208</v>
      </c>
      <c r="BM253" s="172" t="s">
        <v>474</v>
      </c>
    </row>
    <row r="254" s="27" customFormat="true" ht="16.5" hidden="false" customHeight="true" outlineLevel="0" collapsed="false">
      <c r="A254" s="22"/>
      <c r="B254" s="160"/>
      <c r="C254" s="161" t="s">
        <v>475</v>
      </c>
      <c r="D254" s="161" t="s">
        <v>127</v>
      </c>
      <c r="E254" s="162" t="s">
        <v>476</v>
      </c>
      <c r="F254" s="163" t="s">
        <v>477</v>
      </c>
      <c r="G254" s="164" t="s">
        <v>130</v>
      </c>
      <c r="H254" s="165" t="n">
        <v>3</v>
      </c>
      <c r="I254" s="166"/>
      <c r="J254" s="167" t="n">
        <f aca="false">ROUND(I254*H254,2)</f>
        <v>0</v>
      </c>
      <c r="K254" s="163"/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0.0018</v>
      </c>
      <c r="T254" s="171" t="n">
        <f aca="false">S254*H254</f>
        <v>0.0054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208</v>
      </c>
      <c r="AT254" s="172" t="s">
        <v>127</v>
      </c>
      <c r="AU254" s="172" t="s">
        <v>133</v>
      </c>
      <c r="AY254" s="3" t="s">
        <v>124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133</v>
      </c>
      <c r="BK254" s="173" t="n">
        <f aca="false">ROUND(I254*H254,2)</f>
        <v>0</v>
      </c>
      <c r="BL254" s="3" t="s">
        <v>208</v>
      </c>
      <c r="BM254" s="172" t="s">
        <v>478</v>
      </c>
    </row>
    <row r="255" s="27" customFormat="true" ht="24.15" hidden="false" customHeight="true" outlineLevel="0" collapsed="false">
      <c r="A255" s="22"/>
      <c r="B255" s="160"/>
      <c r="C255" s="161" t="s">
        <v>479</v>
      </c>
      <c r="D255" s="161" t="s">
        <v>127</v>
      </c>
      <c r="E255" s="162" t="s">
        <v>480</v>
      </c>
      <c r="F255" s="163" t="s">
        <v>481</v>
      </c>
      <c r="G255" s="164" t="s">
        <v>269</v>
      </c>
      <c r="H255" s="193"/>
      <c r="I255" s="166"/>
      <c r="J255" s="167" t="n">
        <f aca="false">ROUND(I255*H255,2)</f>
        <v>0</v>
      </c>
      <c r="K255" s="163" t="s">
        <v>131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208</v>
      </c>
      <c r="AT255" s="172" t="s">
        <v>127</v>
      </c>
      <c r="AU255" s="172" t="s">
        <v>133</v>
      </c>
      <c r="AY255" s="3" t="s">
        <v>124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133</v>
      </c>
      <c r="BK255" s="173" t="n">
        <f aca="false">ROUND(I255*H255,2)</f>
        <v>0</v>
      </c>
      <c r="BL255" s="3" t="s">
        <v>208</v>
      </c>
      <c r="BM255" s="172" t="s">
        <v>482</v>
      </c>
    </row>
    <row r="256" s="146" customFormat="true" ht="22.8" hidden="false" customHeight="true" outlineLevel="0" collapsed="false">
      <c r="B256" s="147"/>
      <c r="D256" s="148" t="s">
        <v>73</v>
      </c>
      <c r="E256" s="158" t="s">
        <v>483</v>
      </c>
      <c r="F256" s="158" t="s">
        <v>484</v>
      </c>
      <c r="I256" s="150"/>
      <c r="J256" s="159" t="n">
        <f aca="false">BK256</f>
        <v>0</v>
      </c>
      <c r="L256" s="147"/>
      <c r="M256" s="152"/>
      <c r="N256" s="153"/>
      <c r="O256" s="153"/>
      <c r="P256" s="154" t="n">
        <f aca="false">SUM(P257:P270)</f>
        <v>0</v>
      </c>
      <c r="Q256" s="153"/>
      <c r="R256" s="154" t="n">
        <f aca="false">SUM(R257:R270)</f>
        <v>0.5405344</v>
      </c>
      <c r="S256" s="153"/>
      <c r="T256" s="155" t="n">
        <f aca="false">SUM(T257:T270)</f>
        <v>0.173375</v>
      </c>
      <c r="AR256" s="148" t="s">
        <v>133</v>
      </c>
      <c r="AT256" s="156" t="s">
        <v>73</v>
      </c>
      <c r="AU256" s="156" t="s">
        <v>79</v>
      </c>
      <c r="AY256" s="148" t="s">
        <v>124</v>
      </c>
      <c r="BK256" s="157" t="n">
        <f aca="false">SUM(BK257:BK270)</f>
        <v>0</v>
      </c>
    </row>
    <row r="257" s="27" customFormat="true" ht="24.15" hidden="false" customHeight="true" outlineLevel="0" collapsed="false">
      <c r="A257" s="22"/>
      <c r="B257" s="160"/>
      <c r="C257" s="161" t="s">
        <v>485</v>
      </c>
      <c r="D257" s="161" t="s">
        <v>127</v>
      </c>
      <c r="E257" s="162" t="s">
        <v>486</v>
      </c>
      <c r="F257" s="163" t="s">
        <v>487</v>
      </c>
      <c r="G257" s="164" t="s">
        <v>139</v>
      </c>
      <c r="H257" s="165" t="n">
        <v>69.35</v>
      </c>
      <c r="I257" s="166"/>
      <c r="J257" s="167" t="n">
        <f aca="false">ROUND(I257*H257,2)</f>
        <v>0</v>
      </c>
      <c r="K257" s="163" t="s">
        <v>131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208</v>
      </c>
      <c r="AT257" s="172" t="s">
        <v>127</v>
      </c>
      <c r="AU257" s="172" t="s">
        <v>133</v>
      </c>
      <c r="AY257" s="3" t="s">
        <v>124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133</v>
      </c>
      <c r="BK257" s="173" t="n">
        <f aca="false">ROUND(I257*H257,2)</f>
        <v>0</v>
      </c>
      <c r="BL257" s="3" t="s">
        <v>208</v>
      </c>
      <c r="BM257" s="172" t="s">
        <v>488</v>
      </c>
    </row>
    <row r="258" s="27" customFormat="true" ht="16.5" hidden="false" customHeight="true" outlineLevel="0" collapsed="false">
      <c r="A258" s="22"/>
      <c r="B258" s="160"/>
      <c r="C258" s="161" t="s">
        <v>489</v>
      </c>
      <c r="D258" s="161" t="s">
        <v>127</v>
      </c>
      <c r="E258" s="162" t="s">
        <v>490</v>
      </c>
      <c r="F258" s="163" t="s">
        <v>491</v>
      </c>
      <c r="G258" s="164" t="s">
        <v>139</v>
      </c>
      <c r="H258" s="165" t="n">
        <v>69.35</v>
      </c>
      <c r="I258" s="166"/>
      <c r="J258" s="167" t="n">
        <f aca="false">ROUND(I258*H258,2)</f>
        <v>0</v>
      </c>
      <c r="K258" s="163" t="s">
        <v>131</v>
      </c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208</v>
      </c>
      <c r="AT258" s="172" t="s">
        <v>127</v>
      </c>
      <c r="AU258" s="172" t="s">
        <v>133</v>
      </c>
      <c r="AY258" s="3" t="s">
        <v>124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133</v>
      </c>
      <c r="BK258" s="173" t="n">
        <f aca="false">ROUND(I258*H258,2)</f>
        <v>0</v>
      </c>
      <c r="BL258" s="3" t="s">
        <v>208</v>
      </c>
      <c r="BM258" s="172" t="s">
        <v>492</v>
      </c>
    </row>
    <row r="259" s="174" customFormat="true" ht="12.8" hidden="false" customHeight="false" outlineLevel="0" collapsed="false">
      <c r="B259" s="175"/>
      <c r="D259" s="176" t="s">
        <v>141</v>
      </c>
      <c r="E259" s="177"/>
      <c r="F259" s="178" t="s">
        <v>493</v>
      </c>
      <c r="H259" s="179" t="n">
        <v>69.35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141</v>
      </c>
      <c r="AU259" s="177" t="s">
        <v>133</v>
      </c>
      <c r="AV259" s="174" t="s">
        <v>133</v>
      </c>
      <c r="AW259" s="174" t="s">
        <v>31</v>
      </c>
      <c r="AX259" s="174" t="s">
        <v>79</v>
      </c>
      <c r="AY259" s="177" t="s">
        <v>124</v>
      </c>
    </row>
    <row r="260" s="27" customFormat="true" ht="24.15" hidden="false" customHeight="true" outlineLevel="0" collapsed="false">
      <c r="A260" s="22"/>
      <c r="B260" s="160"/>
      <c r="C260" s="161" t="s">
        <v>494</v>
      </c>
      <c r="D260" s="161" t="s">
        <v>127</v>
      </c>
      <c r="E260" s="162" t="s">
        <v>495</v>
      </c>
      <c r="F260" s="163" t="s">
        <v>496</v>
      </c>
      <c r="G260" s="164" t="s">
        <v>139</v>
      </c>
      <c r="H260" s="165" t="n">
        <v>69.35</v>
      </c>
      <c r="I260" s="166"/>
      <c r="J260" s="167" t="n">
        <f aca="false">ROUND(I260*H260,2)</f>
        <v>0</v>
      </c>
      <c r="K260" s="163" t="s">
        <v>131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3E-005</v>
      </c>
      <c r="R260" s="170" t="n">
        <f aca="false">Q260*H260</f>
        <v>0.0020805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208</v>
      </c>
      <c r="AT260" s="172" t="s">
        <v>127</v>
      </c>
      <c r="AU260" s="172" t="s">
        <v>133</v>
      </c>
      <c r="AY260" s="3" t="s">
        <v>124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133</v>
      </c>
      <c r="BK260" s="173" t="n">
        <f aca="false">ROUND(I260*H260,2)</f>
        <v>0</v>
      </c>
      <c r="BL260" s="3" t="s">
        <v>208</v>
      </c>
      <c r="BM260" s="172" t="s">
        <v>497</v>
      </c>
    </row>
    <row r="261" s="27" customFormat="true" ht="33" hidden="false" customHeight="true" outlineLevel="0" collapsed="false">
      <c r="A261" s="22"/>
      <c r="B261" s="160"/>
      <c r="C261" s="161" t="s">
        <v>498</v>
      </c>
      <c r="D261" s="161" t="s">
        <v>127</v>
      </c>
      <c r="E261" s="162" t="s">
        <v>499</v>
      </c>
      <c r="F261" s="163" t="s">
        <v>500</v>
      </c>
      <c r="G261" s="164" t="s">
        <v>139</v>
      </c>
      <c r="H261" s="165" t="n">
        <v>69.35</v>
      </c>
      <c r="I261" s="166"/>
      <c r="J261" s="167" t="n">
        <f aca="false">ROUND(I261*H261,2)</f>
        <v>0</v>
      </c>
      <c r="K261" s="163" t="s">
        <v>131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0.00455</v>
      </c>
      <c r="R261" s="170" t="n">
        <f aca="false">Q261*H261</f>
        <v>0.3155425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208</v>
      </c>
      <c r="AT261" s="172" t="s">
        <v>127</v>
      </c>
      <c r="AU261" s="172" t="s">
        <v>133</v>
      </c>
      <c r="AY261" s="3" t="s">
        <v>124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133</v>
      </c>
      <c r="BK261" s="173" t="n">
        <f aca="false">ROUND(I261*H261,2)</f>
        <v>0</v>
      </c>
      <c r="BL261" s="3" t="s">
        <v>208</v>
      </c>
      <c r="BM261" s="172" t="s">
        <v>501</v>
      </c>
    </row>
    <row r="262" s="27" customFormat="true" ht="24.15" hidden="false" customHeight="true" outlineLevel="0" collapsed="false">
      <c r="A262" s="22"/>
      <c r="B262" s="160"/>
      <c r="C262" s="161" t="s">
        <v>502</v>
      </c>
      <c r="D262" s="161" t="s">
        <v>127</v>
      </c>
      <c r="E262" s="162" t="s">
        <v>503</v>
      </c>
      <c r="F262" s="163" t="s">
        <v>504</v>
      </c>
      <c r="G262" s="164" t="s">
        <v>139</v>
      </c>
      <c r="H262" s="165" t="n">
        <v>69.35</v>
      </c>
      <c r="I262" s="166"/>
      <c r="J262" s="167" t="n">
        <f aca="false">ROUND(I262*H262,2)</f>
        <v>0</v>
      </c>
      <c r="K262" s="163" t="s">
        <v>131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0.0025</v>
      </c>
      <c r="T262" s="171" t="n">
        <f aca="false">S262*H262</f>
        <v>0.173375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208</v>
      </c>
      <c r="AT262" s="172" t="s">
        <v>127</v>
      </c>
      <c r="AU262" s="172" t="s">
        <v>133</v>
      </c>
      <c r="AY262" s="3" t="s">
        <v>124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133</v>
      </c>
      <c r="BK262" s="173" t="n">
        <f aca="false">ROUND(I262*H262,2)</f>
        <v>0</v>
      </c>
      <c r="BL262" s="3" t="s">
        <v>208</v>
      </c>
      <c r="BM262" s="172" t="s">
        <v>505</v>
      </c>
    </row>
    <row r="263" s="174" customFormat="true" ht="12.8" hidden="false" customHeight="false" outlineLevel="0" collapsed="false">
      <c r="B263" s="175"/>
      <c r="D263" s="176" t="s">
        <v>141</v>
      </c>
      <c r="E263" s="177"/>
      <c r="F263" s="178" t="s">
        <v>506</v>
      </c>
      <c r="H263" s="179" t="n">
        <v>69.35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141</v>
      </c>
      <c r="AU263" s="177" t="s">
        <v>133</v>
      </c>
      <c r="AV263" s="174" t="s">
        <v>133</v>
      </c>
      <c r="AW263" s="174" t="s">
        <v>31</v>
      </c>
      <c r="AX263" s="174" t="s">
        <v>79</v>
      </c>
      <c r="AY263" s="177" t="s">
        <v>124</v>
      </c>
    </row>
    <row r="264" s="27" customFormat="true" ht="16.5" hidden="false" customHeight="true" outlineLevel="0" collapsed="false">
      <c r="A264" s="22"/>
      <c r="B264" s="160"/>
      <c r="C264" s="161" t="s">
        <v>507</v>
      </c>
      <c r="D264" s="161" t="s">
        <v>127</v>
      </c>
      <c r="E264" s="162" t="s">
        <v>508</v>
      </c>
      <c r="F264" s="163" t="s">
        <v>509</v>
      </c>
      <c r="G264" s="164" t="s">
        <v>139</v>
      </c>
      <c r="H264" s="165" t="n">
        <v>69.35</v>
      </c>
      <c r="I264" s="166"/>
      <c r="J264" s="167" t="n">
        <f aca="false">ROUND(I264*H264,2)</f>
        <v>0</v>
      </c>
      <c r="K264" s="163" t="s">
        <v>131</v>
      </c>
      <c r="L264" s="23"/>
      <c r="M264" s="168"/>
      <c r="N264" s="169" t="s">
        <v>40</v>
      </c>
      <c r="O264" s="60"/>
      <c r="P264" s="170" t="n">
        <f aca="false">O264*H264</f>
        <v>0</v>
      </c>
      <c r="Q264" s="170" t="n">
        <v>0.0003</v>
      </c>
      <c r="R264" s="170" t="n">
        <f aca="false">Q264*H264</f>
        <v>0.020805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208</v>
      </c>
      <c r="AT264" s="172" t="s">
        <v>127</v>
      </c>
      <c r="AU264" s="172" t="s">
        <v>133</v>
      </c>
      <c r="AY264" s="3" t="s">
        <v>124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133</v>
      </c>
      <c r="BK264" s="173" t="n">
        <f aca="false">ROUND(I264*H264,2)</f>
        <v>0</v>
      </c>
      <c r="BL264" s="3" t="s">
        <v>208</v>
      </c>
      <c r="BM264" s="172" t="s">
        <v>510</v>
      </c>
    </row>
    <row r="265" s="27" customFormat="true" ht="16.5" hidden="false" customHeight="true" outlineLevel="0" collapsed="false">
      <c r="A265" s="22"/>
      <c r="B265" s="160"/>
      <c r="C265" s="195" t="s">
        <v>511</v>
      </c>
      <c r="D265" s="195" t="s">
        <v>381</v>
      </c>
      <c r="E265" s="196" t="s">
        <v>512</v>
      </c>
      <c r="F265" s="197" t="s">
        <v>513</v>
      </c>
      <c r="G265" s="198" t="s">
        <v>139</v>
      </c>
      <c r="H265" s="199" t="n">
        <v>76.285</v>
      </c>
      <c r="I265" s="200"/>
      <c r="J265" s="201" t="n">
        <f aca="false">ROUND(I265*H265,2)</f>
        <v>0</v>
      </c>
      <c r="K265" s="163" t="s">
        <v>131</v>
      </c>
      <c r="L265" s="202"/>
      <c r="M265" s="203"/>
      <c r="N265" s="204" t="s">
        <v>40</v>
      </c>
      <c r="O265" s="60"/>
      <c r="P265" s="170" t="n">
        <f aca="false">O265*H265</f>
        <v>0</v>
      </c>
      <c r="Q265" s="170" t="n">
        <v>0.00264</v>
      </c>
      <c r="R265" s="170" t="n">
        <f aca="false">Q265*H265</f>
        <v>0.2013924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286</v>
      </c>
      <c r="AT265" s="172" t="s">
        <v>381</v>
      </c>
      <c r="AU265" s="172" t="s">
        <v>133</v>
      </c>
      <c r="AY265" s="3" t="s">
        <v>124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133</v>
      </c>
      <c r="BK265" s="173" t="n">
        <f aca="false">ROUND(I265*H265,2)</f>
        <v>0</v>
      </c>
      <c r="BL265" s="3" t="s">
        <v>208</v>
      </c>
      <c r="BM265" s="172" t="s">
        <v>514</v>
      </c>
    </row>
    <row r="266" s="174" customFormat="true" ht="12.8" hidden="false" customHeight="false" outlineLevel="0" collapsed="false">
      <c r="B266" s="175"/>
      <c r="D266" s="176" t="s">
        <v>141</v>
      </c>
      <c r="F266" s="178" t="s">
        <v>515</v>
      </c>
      <c r="H266" s="179" t="n">
        <v>76.285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141</v>
      </c>
      <c r="AU266" s="177" t="s">
        <v>133</v>
      </c>
      <c r="AV266" s="174" t="s">
        <v>133</v>
      </c>
      <c r="AW266" s="174" t="s">
        <v>2</v>
      </c>
      <c r="AX266" s="174" t="s">
        <v>79</v>
      </c>
      <c r="AY266" s="177" t="s">
        <v>124</v>
      </c>
    </row>
    <row r="267" s="27" customFormat="true" ht="24.15" hidden="false" customHeight="true" outlineLevel="0" collapsed="false">
      <c r="A267" s="22"/>
      <c r="B267" s="160"/>
      <c r="C267" s="161" t="s">
        <v>516</v>
      </c>
      <c r="D267" s="161" t="s">
        <v>127</v>
      </c>
      <c r="E267" s="162" t="s">
        <v>517</v>
      </c>
      <c r="F267" s="163" t="s">
        <v>518</v>
      </c>
      <c r="G267" s="164" t="s">
        <v>519</v>
      </c>
      <c r="H267" s="165" t="n">
        <v>69.35</v>
      </c>
      <c r="I267" s="166"/>
      <c r="J267" s="167" t="n">
        <f aca="false">ROUND(I267*H267,2)</f>
        <v>0</v>
      </c>
      <c r="K267" s="163"/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208</v>
      </c>
      <c r="AT267" s="172" t="s">
        <v>127</v>
      </c>
      <c r="AU267" s="172" t="s">
        <v>133</v>
      </c>
      <c r="AY267" s="3" t="s">
        <v>124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133</v>
      </c>
      <c r="BK267" s="173" t="n">
        <f aca="false">ROUND(I267*H267,2)</f>
        <v>0</v>
      </c>
      <c r="BL267" s="3" t="s">
        <v>208</v>
      </c>
      <c r="BM267" s="172" t="s">
        <v>520</v>
      </c>
    </row>
    <row r="268" s="27" customFormat="true" ht="16.5" hidden="false" customHeight="true" outlineLevel="0" collapsed="false">
      <c r="A268" s="22"/>
      <c r="B268" s="160"/>
      <c r="C268" s="161" t="s">
        <v>521</v>
      </c>
      <c r="D268" s="161" t="s">
        <v>127</v>
      </c>
      <c r="E268" s="162" t="s">
        <v>522</v>
      </c>
      <c r="F268" s="163" t="s">
        <v>523</v>
      </c>
      <c r="G268" s="164" t="s">
        <v>519</v>
      </c>
      <c r="H268" s="165" t="n">
        <v>71.4</v>
      </c>
      <c r="I268" s="166"/>
      <c r="J268" s="167" t="n">
        <f aca="false">ROUND(I268*H268,2)</f>
        <v>0</v>
      </c>
      <c r="K268" s="163"/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1E-005</v>
      </c>
      <c r="R268" s="170" t="n">
        <f aca="false">Q268*H268</f>
        <v>0.000714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208</v>
      </c>
      <c r="AT268" s="172" t="s">
        <v>127</v>
      </c>
      <c r="AU268" s="172" t="s">
        <v>133</v>
      </c>
      <c r="AY268" s="3" t="s">
        <v>124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133</v>
      </c>
      <c r="BK268" s="173" t="n">
        <f aca="false">ROUND(I268*H268,2)</f>
        <v>0</v>
      </c>
      <c r="BL268" s="3" t="s">
        <v>208</v>
      </c>
      <c r="BM268" s="172" t="s">
        <v>524</v>
      </c>
    </row>
    <row r="269" s="174" customFormat="true" ht="12.8" hidden="false" customHeight="false" outlineLevel="0" collapsed="false">
      <c r="B269" s="175"/>
      <c r="D269" s="176" t="s">
        <v>141</v>
      </c>
      <c r="E269" s="177"/>
      <c r="F269" s="178" t="s">
        <v>525</v>
      </c>
      <c r="H269" s="179" t="n">
        <v>71.4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141</v>
      </c>
      <c r="AU269" s="177" t="s">
        <v>133</v>
      </c>
      <c r="AV269" s="174" t="s">
        <v>133</v>
      </c>
      <c r="AW269" s="174" t="s">
        <v>31</v>
      </c>
      <c r="AX269" s="174" t="s">
        <v>79</v>
      </c>
      <c r="AY269" s="177" t="s">
        <v>124</v>
      </c>
    </row>
    <row r="270" s="27" customFormat="true" ht="24.15" hidden="false" customHeight="true" outlineLevel="0" collapsed="false">
      <c r="A270" s="22"/>
      <c r="B270" s="160"/>
      <c r="C270" s="161" t="s">
        <v>526</v>
      </c>
      <c r="D270" s="161" t="s">
        <v>127</v>
      </c>
      <c r="E270" s="162" t="s">
        <v>527</v>
      </c>
      <c r="F270" s="163" t="s">
        <v>528</v>
      </c>
      <c r="G270" s="164" t="s">
        <v>269</v>
      </c>
      <c r="H270" s="193"/>
      <c r="I270" s="166"/>
      <c r="J270" s="167" t="n">
        <f aca="false">ROUND(I270*H270,2)</f>
        <v>0</v>
      </c>
      <c r="K270" s="163" t="s">
        <v>131</v>
      </c>
      <c r="L270" s="23"/>
      <c r="M270" s="168"/>
      <c r="N270" s="169" t="s">
        <v>40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208</v>
      </c>
      <c r="AT270" s="172" t="s">
        <v>127</v>
      </c>
      <c r="AU270" s="172" t="s">
        <v>133</v>
      </c>
      <c r="AY270" s="3" t="s">
        <v>124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133</v>
      </c>
      <c r="BK270" s="173" t="n">
        <f aca="false">ROUND(I270*H270,2)</f>
        <v>0</v>
      </c>
      <c r="BL270" s="3" t="s">
        <v>208</v>
      </c>
      <c r="BM270" s="172" t="s">
        <v>529</v>
      </c>
    </row>
    <row r="271" s="146" customFormat="true" ht="22.8" hidden="false" customHeight="true" outlineLevel="0" collapsed="false">
      <c r="B271" s="147"/>
      <c r="D271" s="148" t="s">
        <v>73</v>
      </c>
      <c r="E271" s="158" t="s">
        <v>530</v>
      </c>
      <c r="F271" s="158" t="s">
        <v>531</v>
      </c>
      <c r="I271" s="150"/>
      <c r="J271" s="159" t="n">
        <f aca="false">BK271</f>
        <v>0</v>
      </c>
      <c r="L271" s="147"/>
      <c r="M271" s="152"/>
      <c r="N271" s="153"/>
      <c r="O271" s="153"/>
      <c r="P271" s="154" t="n">
        <f aca="false">SUM(P272:P284)</f>
        <v>0</v>
      </c>
      <c r="Q271" s="153"/>
      <c r="R271" s="154" t="n">
        <f aca="false">SUM(R272:R284)</f>
        <v>0.0508668</v>
      </c>
      <c r="S271" s="153"/>
      <c r="T271" s="155" t="n">
        <f aca="false">SUM(T272:T284)</f>
        <v>0</v>
      </c>
      <c r="AR271" s="148" t="s">
        <v>133</v>
      </c>
      <c r="AT271" s="156" t="s">
        <v>73</v>
      </c>
      <c r="AU271" s="156" t="s">
        <v>79</v>
      </c>
      <c r="AY271" s="148" t="s">
        <v>124</v>
      </c>
      <c r="BK271" s="157" t="n">
        <f aca="false">SUM(BK272:BK284)</f>
        <v>0</v>
      </c>
    </row>
    <row r="272" s="27" customFormat="true" ht="16.5" hidden="false" customHeight="true" outlineLevel="0" collapsed="false">
      <c r="A272" s="22"/>
      <c r="B272" s="160"/>
      <c r="C272" s="161" t="s">
        <v>532</v>
      </c>
      <c r="D272" s="161" t="s">
        <v>127</v>
      </c>
      <c r="E272" s="162" t="s">
        <v>533</v>
      </c>
      <c r="F272" s="163" t="s">
        <v>534</v>
      </c>
      <c r="G272" s="164" t="s">
        <v>139</v>
      </c>
      <c r="H272" s="165" t="n">
        <v>2.58</v>
      </c>
      <c r="I272" s="166"/>
      <c r="J272" s="167" t="n">
        <f aca="false">ROUND(I272*H272,2)</f>
        <v>0</v>
      </c>
      <c r="K272" s="163" t="s">
        <v>131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0.0003</v>
      </c>
      <c r="R272" s="170" t="n">
        <f aca="false">Q272*H272</f>
        <v>0.000774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208</v>
      </c>
      <c r="AT272" s="172" t="s">
        <v>127</v>
      </c>
      <c r="AU272" s="172" t="s">
        <v>133</v>
      </c>
      <c r="AY272" s="3" t="s">
        <v>124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133</v>
      </c>
      <c r="BK272" s="173" t="n">
        <f aca="false">ROUND(I272*H272,2)</f>
        <v>0</v>
      </c>
      <c r="BL272" s="3" t="s">
        <v>208</v>
      </c>
      <c r="BM272" s="172" t="s">
        <v>535</v>
      </c>
    </row>
    <row r="273" s="174" customFormat="true" ht="12.8" hidden="false" customHeight="false" outlineLevel="0" collapsed="false">
      <c r="B273" s="175"/>
      <c r="D273" s="176" t="s">
        <v>141</v>
      </c>
      <c r="E273" s="177"/>
      <c r="F273" s="178" t="s">
        <v>228</v>
      </c>
      <c r="H273" s="179" t="n">
        <v>2.58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141</v>
      </c>
      <c r="AU273" s="177" t="s">
        <v>133</v>
      </c>
      <c r="AV273" s="174" t="s">
        <v>133</v>
      </c>
      <c r="AW273" s="174" t="s">
        <v>31</v>
      </c>
      <c r="AX273" s="174" t="s">
        <v>79</v>
      </c>
      <c r="AY273" s="177" t="s">
        <v>124</v>
      </c>
    </row>
    <row r="274" s="27" customFormat="true" ht="33" hidden="false" customHeight="true" outlineLevel="0" collapsed="false">
      <c r="A274" s="22"/>
      <c r="B274" s="160"/>
      <c r="C274" s="161" t="s">
        <v>536</v>
      </c>
      <c r="D274" s="161" t="s">
        <v>127</v>
      </c>
      <c r="E274" s="162" t="s">
        <v>537</v>
      </c>
      <c r="F274" s="163" t="s">
        <v>538</v>
      </c>
      <c r="G274" s="164" t="s">
        <v>139</v>
      </c>
      <c r="H274" s="165" t="n">
        <v>2.58</v>
      </c>
      <c r="I274" s="166"/>
      <c r="J274" s="167" t="n">
        <f aca="false">ROUND(I274*H274,2)</f>
        <v>0</v>
      </c>
      <c r="K274" s="163" t="s">
        <v>131</v>
      </c>
      <c r="L274" s="23"/>
      <c r="M274" s="168"/>
      <c r="N274" s="169" t="s">
        <v>40</v>
      </c>
      <c r="O274" s="60"/>
      <c r="P274" s="170" t="n">
        <f aca="false">O274*H274</f>
        <v>0</v>
      </c>
      <c r="Q274" s="170" t="n">
        <v>0.0053</v>
      </c>
      <c r="R274" s="170" t="n">
        <f aca="false">Q274*H274</f>
        <v>0.013674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208</v>
      </c>
      <c r="AT274" s="172" t="s">
        <v>127</v>
      </c>
      <c r="AU274" s="172" t="s">
        <v>133</v>
      </c>
      <c r="AY274" s="3" t="s">
        <v>124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133</v>
      </c>
      <c r="BK274" s="173" t="n">
        <f aca="false">ROUND(I274*H274,2)</f>
        <v>0</v>
      </c>
      <c r="BL274" s="3" t="s">
        <v>208</v>
      </c>
      <c r="BM274" s="172" t="s">
        <v>539</v>
      </c>
    </row>
    <row r="275" s="174" customFormat="true" ht="12.8" hidden="false" customHeight="false" outlineLevel="0" collapsed="false">
      <c r="B275" s="175"/>
      <c r="D275" s="176" t="s">
        <v>141</v>
      </c>
      <c r="E275" s="177"/>
      <c r="F275" s="178" t="s">
        <v>540</v>
      </c>
      <c r="H275" s="179" t="n">
        <v>2.58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141</v>
      </c>
      <c r="AU275" s="177" t="s">
        <v>133</v>
      </c>
      <c r="AV275" s="174" t="s">
        <v>133</v>
      </c>
      <c r="AW275" s="174" t="s">
        <v>31</v>
      </c>
      <c r="AX275" s="174" t="s">
        <v>79</v>
      </c>
      <c r="AY275" s="177" t="s">
        <v>124</v>
      </c>
    </row>
    <row r="276" s="27" customFormat="true" ht="24.15" hidden="false" customHeight="true" outlineLevel="0" collapsed="false">
      <c r="A276" s="22"/>
      <c r="B276" s="160"/>
      <c r="C276" s="195" t="s">
        <v>541</v>
      </c>
      <c r="D276" s="195" t="s">
        <v>381</v>
      </c>
      <c r="E276" s="196" t="s">
        <v>542</v>
      </c>
      <c r="F276" s="197" t="s">
        <v>543</v>
      </c>
      <c r="G276" s="198" t="s">
        <v>139</v>
      </c>
      <c r="H276" s="199" t="n">
        <v>2.838</v>
      </c>
      <c r="I276" s="200"/>
      <c r="J276" s="201" t="n">
        <f aca="false">ROUND(I276*H276,2)</f>
        <v>0</v>
      </c>
      <c r="K276" s="163" t="s">
        <v>131</v>
      </c>
      <c r="L276" s="202"/>
      <c r="M276" s="203"/>
      <c r="N276" s="204" t="s">
        <v>40</v>
      </c>
      <c r="O276" s="60"/>
      <c r="P276" s="170" t="n">
        <f aca="false">O276*H276</f>
        <v>0</v>
      </c>
      <c r="Q276" s="170" t="n">
        <v>0.0126</v>
      </c>
      <c r="R276" s="170" t="n">
        <f aca="false">Q276*H276</f>
        <v>0.0357588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286</v>
      </c>
      <c r="AT276" s="172" t="s">
        <v>381</v>
      </c>
      <c r="AU276" s="172" t="s">
        <v>133</v>
      </c>
      <c r="AY276" s="3" t="s">
        <v>124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133</v>
      </c>
      <c r="BK276" s="173" t="n">
        <f aca="false">ROUND(I276*H276,2)</f>
        <v>0</v>
      </c>
      <c r="BL276" s="3" t="s">
        <v>208</v>
      </c>
      <c r="BM276" s="172" t="s">
        <v>544</v>
      </c>
    </row>
    <row r="277" s="174" customFormat="true" ht="12.8" hidden="false" customHeight="false" outlineLevel="0" collapsed="false">
      <c r="B277" s="175"/>
      <c r="D277" s="176" t="s">
        <v>141</v>
      </c>
      <c r="F277" s="178" t="s">
        <v>545</v>
      </c>
      <c r="H277" s="179" t="n">
        <v>2.838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141</v>
      </c>
      <c r="AU277" s="177" t="s">
        <v>133</v>
      </c>
      <c r="AV277" s="174" t="s">
        <v>133</v>
      </c>
      <c r="AW277" s="174" t="s">
        <v>2</v>
      </c>
      <c r="AX277" s="174" t="s">
        <v>79</v>
      </c>
      <c r="AY277" s="177" t="s">
        <v>124</v>
      </c>
    </row>
    <row r="278" s="27" customFormat="true" ht="24.15" hidden="false" customHeight="true" outlineLevel="0" collapsed="false">
      <c r="A278" s="22"/>
      <c r="B278" s="160"/>
      <c r="C278" s="161" t="s">
        <v>546</v>
      </c>
      <c r="D278" s="161" t="s">
        <v>127</v>
      </c>
      <c r="E278" s="162" t="s">
        <v>547</v>
      </c>
      <c r="F278" s="163" t="s">
        <v>548</v>
      </c>
      <c r="G278" s="164" t="s">
        <v>139</v>
      </c>
      <c r="H278" s="165" t="n">
        <v>2.58</v>
      </c>
      <c r="I278" s="166"/>
      <c r="J278" s="167" t="n">
        <f aca="false">ROUND(I278*H278,2)</f>
        <v>0</v>
      </c>
      <c r="K278" s="163" t="s">
        <v>131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208</v>
      </c>
      <c r="AT278" s="172" t="s">
        <v>127</v>
      </c>
      <c r="AU278" s="172" t="s">
        <v>133</v>
      </c>
      <c r="AY278" s="3" t="s">
        <v>124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133</v>
      </c>
      <c r="BK278" s="173" t="n">
        <f aca="false">ROUND(I278*H278,2)</f>
        <v>0</v>
      </c>
      <c r="BL278" s="3" t="s">
        <v>208</v>
      </c>
      <c r="BM278" s="172" t="s">
        <v>549</v>
      </c>
    </row>
    <row r="279" s="27" customFormat="true" ht="24.15" hidden="false" customHeight="true" outlineLevel="0" collapsed="false">
      <c r="A279" s="22"/>
      <c r="B279" s="160"/>
      <c r="C279" s="161" t="s">
        <v>550</v>
      </c>
      <c r="D279" s="161" t="s">
        <v>127</v>
      </c>
      <c r="E279" s="162" t="s">
        <v>551</v>
      </c>
      <c r="F279" s="163" t="s">
        <v>552</v>
      </c>
      <c r="G279" s="164" t="s">
        <v>130</v>
      </c>
      <c r="H279" s="165" t="n">
        <v>1</v>
      </c>
      <c r="I279" s="166"/>
      <c r="J279" s="167" t="n">
        <f aca="false">ROUND(I279*H279,2)</f>
        <v>0</v>
      </c>
      <c r="K279" s="163" t="s">
        <v>131</v>
      </c>
      <c r="L279" s="23"/>
      <c r="M279" s="168"/>
      <c r="N279" s="169" t="s">
        <v>40</v>
      </c>
      <c r="O279" s="60"/>
      <c r="P279" s="170" t="n">
        <f aca="false">O279*H279</f>
        <v>0</v>
      </c>
      <c r="Q279" s="170" t="n">
        <v>0.0002</v>
      </c>
      <c r="R279" s="170" t="n">
        <f aca="false">Q279*H279</f>
        <v>0.0002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208</v>
      </c>
      <c r="AT279" s="172" t="s">
        <v>127</v>
      </c>
      <c r="AU279" s="172" t="s">
        <v>133</v>
      </c>
      <c r="AY279" s="3" t="s">
        <v>124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133</v>
      </c>
      <c r="BK279" s="173" t="n">
        <f aca="false">ROUND(I279*H279,2)</f>
        <v>0</v>
      </c>
      <c r="BL279" s="3" t="s">
        <v>208</v>
      </c>
      <c r="BM279" s="172" t="s">
        <v>553</v>
      </c>
    </row>
    <row r="280" s="27" customFormat="true" ht="16.5" hidden="false" customHeight="true" outlineLevel="0" collapsed="false">
      <c r="A280" s="22"/>
      <c r="B280" s="160"/>
      <c r="C280" s="195" t="s">
        <v>554</v>
      </c>
      <c r="D280" s="195" t="s">
        <v>381</v>
      </c>
      <c r="E280" s="196" t="s">
        <v>555</v>
      </c>
      <c r="F280" s="197" t="s">
        <v>556</v>
      </c>
      <c r="G280" s="198" t="s">
        <v>130</v>
      </c>
      <c r="H280" s="199" t="n">
        <v>1</v>
      </c>
      <c r="I280" s="200"/>
      <c r="J280" s="201" t="n">
        <f aca="false">ROUND(I280*H280,2)</f>
        <v>0</v>
      </c>
      <c r="K280" s="197" t="s">
        <v>131</v>
      </c>
      <c r="L280" s="202"/>
      <c r="M280" s="203"/>
      <c r="N280" s="204" t="s">
        <v>40</v>
      </c>
      <c r="O280" s="60"/>
      <c r="P280" s="170" t="n">
        <f aca="false">O280*H280</f>
        <v>0</v>
      </c>
      <c r="Q280" s="170" t="n">
        <v>0.00031</v>
      </c>
      <c r="R280" s="170" t="n">
        <f aca="false">Q280*H280</f>
        <v>0.00031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286</v>
      </c>
      <c r="AT280" s="172" t="s">
        <v>381</v>
      </c>
      <c r="AU280" s="172" t="s">
        <v>133</v>
      </c>
      <c r="AY280" s="3" t="s">
        <v>124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133</v>
      </c>
      <c r="BK280" s="173" t="n">
        <f aca="false">ROUND(I280*H280,2)</f>
        <v>0</v>
      </c>
      <c r="BL280" s="3" t="s">
        <v>208</v>
      </c>
      <c r="BM280" s="172" t="s">
        <v>557</v>
      </c>
    </row>
    <row r="281" s="27" customFormat="true" ht="16.5" hidden="false" customHeight="true" outlineLevel="0" collapsed="false">
      <c r="A281" s="22"/>
      <c r="B281" s="160"/>
      <c r="C281" s="161" t="s">
        <v>558</v>
      </c>
      <c r="D281" s="161" t="s">
        <v>127</v>
      </c>
      <c r="E281" s="162" t="s">
        <v>559</v>
      </c>
      <c r="F281" s="163" t="s">
        <v>560</v>
      </c>
      <c r="G281" s="164" t="s">
        <v>519</v>
      </c>
      <c r="H281" s="165" t="n">
        <v>5</v>
      </c>
      <c r="I281" s="166"/>
      <c r="J281" s="167" t="n">
        <f aca="false">ROUND(I281*H281,2)</f>
        <v>0</v>
      </c>
      <c r="K281" s="163" t="s">
        <v>131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3E-005</v>
      </c>
      <c r="R281" s="170" t="n">
        <f aca="false">Q281*H281</f>
        <v>0.00015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208</v>
      </c>
      <c r="AT281" s="172" t="s">
        <v>127</v>
      </c>
      <c r="AU281" s="172" t="s">
        <v>133</v>
      </c>
      <c r="AY281" s="3" t="s">
        <v>124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133</v>
      </c>
      <c r="BK281" s="173" t="n">
        <f aca="false">ROUND(I281*H281,2)</f>
        <v>0</v>
      </c>
      <c r="BL281" s="3" t="s">
        <v>208</v>
      </c>
      <c r="BM281" s="172" t="s">
        <v>561</v>
      </c>
    </row>
    <row r="282" s="174" customFormat="true" ht="12.8" hidden="false" customHeight="false" outlineLevel="0" collapsed="false">
      <c r="B282" s="175"/>
      <c r="D282" s="176" t="s">
        <v>141</v>
      </c>
      <c r="E282" s="177"/>
      <c r="F282" s="178" t="s">
        <v>562</v>
      </c>
      <c r="H282" s="179" t="n">
        <v>5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141</v>
      </c>
      <c r="AU282" s="177" t="s">
        <v>133</v>
      </c>
      <c r="AV282" s="174" t="s">
        <v>133</v>
      </c>
      <c r="AW282" s="174" t="s">
        <v>31</v>
      </c>
      <c r="AX282" s="174" t="s">
        <v>79</v>
      </c>
      <c r="AY282" s="177" t="s">
        <v>124</v>
      </c>
    </row>
    <row r="283" s="27" customFormat="true" ht="24.15" hidden="false" customHeight="true" outlineLevel="0" collapsed="false">
      <c r="A283" s="22"/>
      <c r="B283" s="160"/>
      <c r="C283" s="161" t="s">
        <v>563</v>
      </c>
      <c r="D283" s="161" t="s">
        <v>127</v>
      </c>
      <c r="E283" s="162" t="s">
        <v>564</v>
      </c>
      <c r="F283" s="163" t="s">
        <v>565</v>
      </c>
      <c r="G283" s="164" t="s">
        <v>139</v>
      </c>
      <c r="H283" s="165" t="n">
        <v>2.58</v>
      </c>
      <c r="I283" s="166"/>
      <c r="J283" s="167" t="n">
        <f aca="false">ROUND(I283*H283,2)</f>
        <v>0</v>
      </c>
      <c r="K283" s="163" t="s">
        <v>131</v>
      </c>
      <c r="L283" s="23"/>
      <c r="M283" s="168"/>
      <c r="N283" s="169" t="s">
        <v>40</v>
      </c>
      <c r="O283" s="60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208</v>
      </c>
      <c r="AT283" s="172" t="s">
        <v>127</v>
      </c>
      <c r="AU283" s="172" t="s">
        <v>133</v>
      </c>
      <c r="AY283" s="3" t="s">
        <v>124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133</v>
      </c>
      <c r="BK283" s="173" t="n">
        <f aca="false">ROUND(I283*H283,2)</f>
        <v>0</v>
      </c>
      <c r="BL283" s="3" t="s">
        <v>208</v>
      </c>
      <c r="BM283" s="172" t="s">
        <v>566</v>
      </c>
    </row>
    <row r="284" s="27" customFormat="true" ht="24.15" hidden="false" customHeight="true" outlineLevel="0" collapsed="false">
      <c r="A284" s="22"/>
      <c r="B284" s="160"/>
      <c r="C284" s="161" t="s">
        <v>567</v>
      </c>
      <c r="D284" s="161" t="s">
        <v>127</v>
      </c>
      <c r="E284" s="162" t="s">
        <v>568</v>
      </c>
      <c r="F284" s="163" t="s">
        <v>569</v>
      </c>
      <c r="G284" s="164" t="s">
        <v>269</v>
      </c>
      <c r="H284" s="193"/>
      <c r="I284" s="166"/>
      <c r="J284" s="167" t="n">
        <f aca="false">ROUND(I284*H284,2)</f>
        <v>0</v>
      </c>
      <c r="K284" s="163" t="s">
        <v>131</v>
      </c>
      <c r="L284" s="23"/>
      <c r="M284" s="168"/>
      <c r="N284" s="169" t="s">
        <v>40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208</v>
      </c>
      <c r="AT284" s="172" t="s">
        <v>127</v>
      </c>
      <c r="AU284" s="172" t="s">
        <v>133</v>
      </c>
      <c r="AY284" s="3" t="s">
        <v>124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133</v>
      </c>
      <c r="BK284" s="173" t="n">
        <f aca="false">ROUND(I284*H284,2)</f>
        <v>0</v>
      </c>
      <c r="BL284" s="3" t="s">
        <v>208</v>
      </c>
      <c r="BM284" s="172" t="s">
        <v>570</v>
      </c>
    </row>
    <row r="285" s="146" customFormat="true" ht="22.8" hidden="false" customHeight="true" outlineLevel="0" collapsed="false">
      <c r="B285" s="147"/>
      <c r="D285" s="148" t="s">
        <v>73</v>
      </c>
      <c r="E285" s="158" t="s">
        <v>571</v>
      </c>
      <c r="F285" s="158" t="s">
        <v>572</v>
      </c>
      <c r="I285" s="150"/>
      <c r="J285" s="159" t="n">
        <f aca="false">BK285</f>
        <v>0</v>
      </c>
      <c r="L285" s="147"/>
      <c r="M285" s="152"/>
      <c r="N285" s="153"/>
      <c r="O285" s="153"/>
      <c r="P285" s="154" t="n">
        <f aca="false">SUM(P286:P290)</f>
        <v>0</v>
      </c>
      <c r="Q285" s="153"/>
      <c r="R285" s="154" t="n">
        <f aca="false">SUM(R286:R290)</f>
        <v>0.003641</v>
      </c>
      <c r="S285" s="153"/>
      <c r="T285" s="155" t="n">
        <f aca="false">SUM(T286:T290)</f>
        <v>0</v>
      </c>
      <c r="AR285" s="148" t="s">
        <v>133</v>
      </c>
      <c r="AT285" s="156" t="s">
        <v>73</v>
      </c>
      <c r="AU285" s="156" t="s">
        <v>79</v>
      </c>
      <c r="AY285" s="148" t="s">
        <v>124</v>
      </c>
      <c r="BK285" s="157" t="n">
        <f aca="false">SUM(BK286:BK290)</f>
        <v>0</v>
      </c>
    </row>
    <row r="286" s="27" customFormat="true" ht="24.15" hidden="false" customHeight="true" outlineLevel="0" collapsed="false">
      <c r="A286" s="22"/>
      <c r="B286" s="160"/>
      <c r="C286" s="161" t="s">
        <v>573</v>
      </c>
      <c r="D286" s="161" t="s">
        <v>127</v>
      </c>
      <c r="E286" s="162" t="s">
        <v>574</v>
      </c>
      <c r="F286" s="163" t="s">
        <v>575</v>
      </c>
      <c r="G286" s="164" t="s">
        <v>139</v>
      </c>
      <c r="H286" s="165" t="n">
        <v>8.275</v>
      </c>
      <c r="I286" s="166"/>
      <c r="J286" s="167" t="n">
        <f aca="false">ROUND(I286*H286,2)</f>
        <v>0</v>
      </c>
      <c r="K286" s="163" t="s">
        <v>131</v>
      </c>
      <c r="L286" s="23"/>
      <c r="M286" s="168"/>
      <c r="N286" s="169" t="s">
        <v>40</v>
      </c>
      <c r="O286" s="60"/>
      <c r="P286" s="170" t="n">
        <f aca="false">O286*H286</f>
        <v>0</v>
      </c>
      <c r="Q286" s="170" t="n">
        <v>6E-005</v>
      </c>
      <c r="R286" s="170" t="n">
        <f aca="false">Q286*H286</f>
        <v>0.0004965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208</v>
      </c>
      <c r="AT286" s="172" t="s">
        <v>127</v>
      </c>
      <c r="AU286" s="172" t="s">
        <v>133</v>
      </c>
      <c r="AY286" s="3" t="s">
        <v>124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133</v>
      </c>
      <c r="BK286" s="173" t="n">
        <f aca="false">ROUND(I286*H286,2)</f>
        <v>0</v>
      </c>
      <c r="BL286" s="3" t="s">
        <v>208</v>
      </c>
      <c r="BM286" s="172" t="s">
        <v>576</v>
      </c>
    </row>
    <row r="287" s="174" customFormat="true" ht="12.8" hidden="false" customHeight="false" outlineLevel="0" collapsed="false">
      <c r="B287" s="175"/>
      <c r="D287" s="176" t="s">
        <v>141</v>
      </c>
      <c r="E287" s="177"/>
      <c r="F287" s="178" t="s">
        <v>577</v>
      </c>
      <c r="H287" s="179" t="n">
        <v>8.275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141</v>
      </c>
      <c r="AU287" s="177" t="s">
        <v>133</v>
      </c>
      <c r="AV287" s="174" t="s">
        <v>133</v>
      </c>
      <c r="AW287" s="174" t="s">
        <v>31</v>
      </c>
      <c r="AX287" s="174" t="s">
        <v>79</v>
      </c>
      <c r="AY287" s="177" t="s">
        <v>124</v>
      </c>
    </row>
    <row r="288" s="27" customFormat="true" ht="24.15" hidden="false" customHeight="true" outlineLevel="0" collapsed="false">
      <c r="A288" s="22"/>
      <c r="B288" s="160"/>
      <c r="C288" s="161" t="s">
        <v>578</v>
      </c>
      <c r="D288" s="161" t="s">
        <v>127</v>
      </c>
      <c r="E288" s="162" t="s">
        <v>579</v>
      </c>
      <c r="F288" s="163" t="s">
        <v>580</v>
      </c>
      <c r="G288" s="164" t="s">
        <v>139</v>
      </c>
      <c r="H288" s="165" t="n">
        <v>8.275</v>
      </c>
      <c r="I288" s="166"/>
      <c r="J288" s="167" t="n">
        <f aca="false">ROUND(I288*H288,2)</f>
        <v>0</v>
      </c>
      <c r="K288" s="163" t="s">
        <v>131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0.00014</v>
      </c>
      <c r="R288" s="170" t="n">
        <f aca="false">Q288*H288</f>
        <v>0.0011585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208</v>
      </c>
      <c r="AT288" s="172" t="s">
        <v>127</v>
      </c>
      <c r="AU288" s="172" t="s">
        <v>133</v>
      </c>
      <c r="AY288" s="3" t="s">
        <v>124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133</v>
      </c>
      <c r="BK288" s="173" t="n">
        <f aca="false">ROUND(I288*H288,2)</f>
        <v>0</v>
      </c>
      <c r="BL288" s="3" t="s">
        <v>208</v>
      </c>
      <c r="BM288" s="172" t="s">
        <v>581</v>
      </c>
    </row>
    <row r="289" s="27" customFormat="true" ht="24.15" hidden="false" customHeight="true" outlineLevel="0" collapsed="false">
      <c r="A289" s="22"/>
      <c r="B289" s="160"/>
      <c r="C289" s="161" t="s">
        <v>582</v>
      </c>
      <c r="D289" s="161" t="s">
        <v>127</v>
      </c>
      <c r="E289" s="162" t="s">
        <v>583</v>
      </c>
      <c r="F289" s="163" t="s">
        <v>584</v>
      </c>
      <c r="G289" s="164" t="s">
        <v>139</v>
      </c>
      <c r="H289" s="165" t="n">
        <v>8.275</v>
      </c>
      <c r="I289" s="166"/>
      <c r="J289" s="167" t="n">
        <f aca="false">ROUND(I289*H289,2)</f>
        <v>0</v>
      </c>
      <c r="K289" s="163" t="s">
        <v>131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0.00012</v>
      </c>
      <c r="R289" s="170" t="n">
        <f aca="false">Q289*H289</f>
        <v>0.000993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208</v>
      </c>
      <c r="AT289" s="172" t="s">
        <v>127</v>
      </c>
      <c r="AU289" s="172" t="s">
        <v>133</v>
      </c>
      <c r="AY289" s="3" t="s">
        <v>124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133</v>
      </c>
      <c r="BK289" s="173" t="n">
        <f aca="false">ROUND(I289*H289,2)</f>
        <v>0</v>
      </c>
      <c r="BL289" s="3" t="s">
        <v>208</v>
      </c>
      <c r="BM289" s="172" t="s">
        <v>585</v>
      </c>
    </row>
    <row r="290" s="27" customFormat="true" ht="24.15" hidden="false" customHeight="true" outlineLevel="0" collapsed="false">
      <c r="A290" s="22"/>
      <c r="B290" s="160"/>
      <c r="C290" s="205" t="s">
        <v>586</v>
      </c>
      <c r="D290" s="205" t="s">
        <v>127</v>
      </c>
      <c r="E290" s="206" t="s">
        <v>587</v>
      </c>
      <c r="F290" s="163" t="s">
        <v>588</v>
      </c>
      <c r="G290" s="164" t="s">
        <v>139</v>
      </c>
      <c r="H290" s="165" t="n">
        <v>8.275</v>
      </c>
      <c r="I290" s="166"/>
      <c r="J290" s="167" t="n">
        <f aca="false">ROUND(I290*H290,2)</f>
        <v>0</v>
      </c>
      <c r="K290" s="163" t="s">
        <v>131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0.00012</v>
      </c>
      <c r="R290" s="170" t="n">
        <f aca="false">Q290*H290</f>
        <v>0.000993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208</v>
      </c>
      <c r="AT290" s="172" t="s">
        <v>127</v>
      </c>
      <c r="AU290" s="172" t="s">
        <v>133</v>
      </c>
      <c r="AY290" s="3" t="s">
        <v>124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133</v>
      </c>
      <c r="BK290" s="173" t="n">
        <f aca="false">ROUND(I290*H290,2)</f>
        <v>0</v>
      </c>
      <c r="BL290" s="3" t="s">
        <v>208</v>
      </c>
      <c r="BM290" s="172" t="s">
        <v>589</v>
      </c>
    </row>
    <row r="291" s="146" customFormat="true" ht="22.8" hidden="false" customHeight="true" outlineLevel="0" collapsed="false">
      <c r="B291" s="147"/>
      <c r="D291" s="148" t="s">
        <v>73</v>
      </c>
      <c r="E291" s="148" t="s">
        <v>590</v>
      </c>
      <c r="F291" s="158" t="s">
        <v>591</v>
      </c>
      <c r="I291" s="150"/>
      <c r="J291" s="159" t="n">
        <f aca="false">BK291</f>
        <v>0</v>
      </c>
      <c r="L291" s="147"/>
      <c r="M291" s="152"/>
      <c r="N291" s="153"/>
      <c r="O291" s="153"/>
      <c r="P291" s="154" t="n">
        <f aca="false">SUM(P292:P307)</f>
        <v>0</v>
      </c>
      <c r="Q291" s="153"/>
      <c r="R291" s="154" t="n">
        <f aca="false">SUM(R292:R307)</f>
        <v>0.38587328</v>
      </c>
      <c r="S291" s="153"/>
      <c r="T291" s="155" t="n">
        <f aca="false">SUM(T292:T307)</f>
        <v>0.09263792</v>
      </c>
      <c r="AR291" s="148" t="s">
        <v>133</v>
      </c>
      <c r="AT291" s="156" t="s">
        <v>73</v>
      </c>
      <c r="AU291" s="156" t="s">
        <v>79</v>
      </c>
      <c r="AY291" s="148" t="s">
        <v>124</v>
      </c>
      <c r="BK291" s="157" t="n">
        <f aca="false">SUM(BK292:BK307)</f>
        <v>0</v>
      </c>
    </row>
    <row r="292" s="27" customFormat="true" ht="16.5" hidden="false" customHeight="true" outlineLevel="0" collapsed="false">
      <c r="A292" s="22"/>
      <c r="B292" s="160"/>
      <c r="C292" s="205" t="s">
        <v>592</v>
      </c>
      <c r="D292" s="205" t="s">
        <v>127</v>
      </c>
      <c r="E292" s="206" t="s">
        <v>593</v>
      </c>
      <c r="F292" s="163" t="s">
        <v>594</v>
      </c>
      <c r="G292" s="164" t="s">
        <v>139</v>
      </c>
      <c r="H292" s="165" t="n">
        <v>298.832</v>
      </c>
      <c r="I292" s="166"/>
      <c r="J292" s="167" t="n">
        <f aca="false">ROUND(I292*H292,2)</f>
        <v>0</v>
      </c>
      <c r="K292" s="163" t="s">
        <v>131</v>
      </c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0.001</v>
      </c>
      <c r="R292" s="170" t="n">
        <f aca="false">Q292*H292</f>
        <v>0.298832</v>
      </c>
      <c r="S292" s="170" t="n">
        <v>0.00031</v>
      </c>
      <c r="T292" s="171" t="n">
        <f aca="false">S292*H292</f>
        <v>0.09263792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208</v>
      </c>
      <c r="AT292" s="172" t="s">
        <v>127</v>
      </c>
      <c r="AU292" s="172" t="s">
        <v>133</v>
      </c>
      <c r="AY292" s="3" t="s">
        <v>124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133</v>
      </c>
      <c r="BK292" s="173" t="n">
        <f aca="false">ROUND(I292*H292,2)</f>
        <v>0</v>
      </c>
      <c r="BL292" s="3" t="s">
        <v>208</v>
      </c>
      <c r="BM292" s="172" t="s">
        <v>595</v>
      </c>
    </row>
    <row r="293" s="174" customFormat="true" ht="12.8" hidden="false" customHeight="false" outlineLevel="0" collapsed="false">
      <c r="B293" s="175"/>
      <c r="D293" s="110" t="s">
        <v>141</v>
      </c>
      <c r="E293" s="177"/>
      <c r="F293" s="178" t="s">
        <v>146</v>
      </c>
      <c r="H293" s="179" t="n">
        <v>78.45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141</v>
      </c>
      <c r="AU293" s="177" t="s">
        <v>133</v>
      </c>
      <c r="AV293" s="174" t="s">
        <v>133</v>
      </c>
      <c r="AW293" s="174" t="s">
        <v>31</v>
      </c>
      <c r="AX293" s="174" t="s">
        <v>74</v>
      </c>
      <c r="AY293" s="177" t="s">
        <v>124</v>
      </c>
    </row>
    <row r="294" s="207" customFormat="true" ht="12.8" hidden="false" customHeight="false" outlineLevel="0" collapsed="false">
      <c r="B294" s="208"/>
      <c r="D294" s="110" t="s">
        <v>141</v>
      </c>
      <c r="E294" s="209"/>
      <c r="F294" s="210" t="s">
        <v>596</v>
      </c>
      <c r="H294" s="211" t="n">
        <v>78.45</v>
      </c>
      <c r="I294" s="212"/>
      <c r="L294" s="208"/>
      <c r="M294" s="213"/>
      <c r="N294" s="214"/>
      <c r="O294" s="214"/>
      <c r="P294" s="214"/>
      <c r="Q294" s="214"/>
      <c r="R294" s="214"/>
      <c r="S294" s="214"/>
      <c r="T294" s="215"/>
      <c r="AT294" s="209" t="s">
        <v>141</v>
      </c>
      <c r="AU294" s="209" t="s">
        <v>133</v>
      </c>
      <c r="AV294" s="207" t="s">
        <v>125</v>
      </c>
      <c r="AW294" s="207" t="s">
        <v>31</v>
      </c>
      <c r="AX294" s="207" t="s">
        <v>74</v>
      </c>
      <c r="AY294" s="209" t="s">
        <v>124</v>
      </c>
    </row>
    <row r="295" s="174" customFormat="true" ht="12.8" hidden="false" customHeight="false" outlineLevel="0" collapsed="false">
      <c r="B295" s="175"/>
      <c r="D295" s="110" t="s">
        <v>141</v>
      </c>
      <c r="E295" s="177"/>
      <c r="F295" s="178" t="s">
        <v>597</v>
      </c>
      <c r="H295" s="179" t="n">
        <v>18.98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141</v>
      </c>
      <c r="AU295" s="177" t="s">
        <v>133</v>
      </c>
      <c r="AV295" s="174" t="s">
        <v>133</v>
      </c>
      <c r="AW295" s="174" t="s">
        <v>31</v>
      </c>
      <c r="AX295" s="174" t="s">
        <v>74</v>
      </c>
      <c r="AY295" s="177" t="s">
        <v>124</v>
      </c>
    </row>
    <row r="296" s="174" customFormat="true" ht="12.8" hidden="false" customHeight="false" outlineLevel="0" collapsed="false">
      <c r="B296" s="175"/>
      <c r="D296" s="110" t="s">
        <v>141</v>
      </c>
      <c r="E296" s="177"/>
      <c r="F296" s="178" t="s">
        <v>598</v>
      </c>
      <c r="H296" s="179" t="n">
        <v>9.16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141</v>
      </c>
      <c r="AU296" s="177" t="s">
        <v>133</v>
      </c>
      <c r="AV296" s="174" t="s">
        <v>133</v>
      </c>
      <c r="AW296" s="174" t="s">
        <v>31</v>
      </c>
      <c r="AX296" s="174" t="s">
        <v>74</v>
      </c>
      <c r="AY296" s="177" t="s">
        <v>124</v>
      </c>
    </row>
    <row r="297" s="174" customFormat="true" ht="12.8" hidden="false" customHeight="false" outlineLevel="0" collapsed="false">
      <c r="B297" s="175"/>
      <c r="D297" s="110" t="s">
        <v>141</v>
      </c>
      <c r="E297" s="177"/>
      <c r="F297" s="178" t="s">
        <v>599</v>
      </c>
      <c r="H297" s="179" t="n">
        <v>6.94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141</v>
      </c>
      <c r="AU297" s="177" t="s">
        <v>133</v>
      </c>
      <c r="AV297" s="174" t="s">
        <v>133</v>
      </c>
      <c r="AW297" s="174" t="s">
        <v>31</v>
      </c>
      <c r="AX297" s="174" t="s">
        <v>74</v>
      </c>
      <c r="AY297" s="177" t="s">
        <v>124</v>
      </c>
    </row>
    <row r="298" s="174" customFormat="true" ht="12.8" hidden="false" customHeight="false" outlineLevel="0" collapsed="false">
      <c r="B298" s="175"/>
      <c r="D298" s="110" t="s">
        <v>141</v>
      </c>
      <c r="E298" s="177"/>
      <c r="F298" s="178" t="s">
        <v>600</v>
      </c>
      <c r="H298" s="179" t="n">
        <v>31.486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141</v>
      </c>
      <c r="AU298" s="177" t="s">
        <v>133</v>
      </c>
      <c r="AV298" s="174" t="s">
        <v>133</v>
      </c>
      <c r="AW298" s="174" t="s">
        <v>31</v>
      </c>
      <c r="AX298" s="174" t="s">
        <v>74</v>
      </c>
      <c r="AY298" s="177" t="s">
        <v>124</v>
      </c>
    </row>
    <row r="299" s="174" customFormat="true" ht="12.8" hidden="false" customHeight="false" outlineLevel="0" collapsed="false">
      <c r="B299" s="175"/>
      <c r="D299" s="110" t="s">
        <v>141</v>
      </c>
      <c r="E299" s="177"/>
      <c r="F299" s="178" t="s">
        <v>601</v>
      </c>
      <c r="H299" s="179" t="n">
        <v>19.136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141</v>
      </c>
      <c r="AU299" s="177" t="s">
        <v>133</v>
      </c>
      <c r="AV299" s="174" t="s">
        <v>133</v>
      </c>
      <c r="AW299" s="174" t="s">
        <v>31</v>
      </c>
      <c r="AX299" s="174" t="s">
        <v>74</v>
      </c>
      <c r="AY299" s="177" t="s">
        <v>124</v>
      </c>
    </row>
    <row r="300" s="174" customFormat="true" ht="12.8" hidden="false" customHeight="false" outlineLevel="0" collapsed="false">
      <c r="B300" s="175"/>
      <c r="D300" s="110" t="s">
        <v>141</v>
      </c>
      <c r="E300" s="177"/>
      <c r="F300" s="178" t="s">
        <v>602</v>
      </c>
      <c r="H300" s="179" t="n">
        <v>60.32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141</v>
      </c>
      <c r="AU300" s="177" t="s">
        <v>133</v>
      </c>
      <c r="AV300" s="174" t="s">
        <v>133</v>
      </c>
      <c r="AW300" s="174" t="s">
        <v>31</v>
      </c>
      <c r="AX300" s="174" t="s">
        <v>74</v>
      </c>
      <c r="AY300" s="177" t="s">
        <v>124</v>
      </c>
    </row>
    <row r="301" s="174" customFormat="true" ht="12.8" hidden="false" customHeight="false" outlineLevel="0" collapsed="false">
      <c r="B301" s="175"/>
      <c r="D301" s="110" t="s">
        <v>141</v>
      </c>
      <c r="E301" s="177"/>
      <c r="F301" s="178" t="s">
        <v>603</v>
      </c>
      <c r="H301" s="179" t="n">
        <v>37.44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141</v>
      </c>
      <c r="AU301" s="177" t="s">
        <v>133</v>
      </c>
      <c r="AV301" s="174" t="s">
        <v>133</v>
      </c>
      <c r="AW301" s="174" t="s">
        <v>31</v>
      </c>
      <c r="AX301" s="174" t="s">
        <v>74</v>
      </c>
      <c r="AY301" s="177" t="s">
        <v>124</v>
      </c>
    </row>
    <row r="302" s="174" customFormat="true" ht="12.8" hidden="false" customHeight="false" outlineLevel="0" collapsed="false">
      <c r="B302" s="175"/>
      <c r="D302" s="110" t="s">
        <v>141</v>
      </c>
      <c r="E302" s="177"/>
      <c r="F302" s="178" t="s">
        <v>604</v>
      </c>
      <c r="H302" s="179" t="n">
        <v>36.92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141</v>
      </c>
      <c r="AU302" s="177" t="s">
        <v>133</v>
      </c>
      <c r="AV302" s="174" t="s">
        <v>133</v>
      </c>
      <c r="AW302" s="174" t="s">
        <v>31</v>
      </c>
      <c r="AX302" s="174" t="s">
        <v>74</v>
      </c>
      <c r="AY302" s="177" t="s">
        <v>124</v>
      </c>
    </row>
    <row r="303" s="207" customFormat="true" ht="12.8" hidden="false" customHeight="false" outlineLevel="0" collapsed="false">
      <c r="B303" s="208"/>
      <c r="D303" s="110" t="s">
        <v>141</v>
      </c>
      <c r="E303" s="209"/>
      <c r="F303" s="210" t="s">
        <v>596</v>
      </c>
      <c r="H303" s="211" t="n">
        <v>220.382</v>
      </c>
      <c r="I303" s="212"/>
      <c r="L303" s="208"/>
      <c r="M303" s="213"/>
      <c r="N303" s="214"/>
      <c r="O303" s="214"/>
      <c r="P303" s="214"/>
      <c r="Q303" s="214"/>
      <c r="R303" s="214"/>
      <c r="S303" s="214"/>
      <c r="T303" s="215"/>
      <c r="AT303" s="209" t="s">
        <v>141</v>
      </c>
      <c r="AU303" s="209" t="s">
        <v>133</v>
      </c>
      <c r="AV303" s="207" t="s">
        <v>125</v>
      </c>
      <c r="AW303" s="207" t="s">
        <v>31</v>
      </c>
      <c r="AX303" s="207" t="s">
        <v>74</v>
      </c>
      <c r="AY303" s="209" t="s">
        <v>124</v>
      </c>
    </row>
    <row r="304" s="184" customFormat="true" ht="12.8" hidden="false" customHeight="false" outlineLevel="0" collapsed="false">
      <c r="B304" s="185"/>
      <c r="D304" s="110" t="s">
        <v>141</v>
      </c>
      <c r="E304" s="186"/>
      <c r="F304" s="187" t="s">
        <v>167</v>
      </c>
      <c r="H304" s="188" t="n">
        <v>298.832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141</v>
      </c>
      <c r="AU304" s="186" t="s">
        <v>133</v>
      </c>
      <c r="AV304" s="184" t="s">
        <v>132</v>
      </c>
      <c r="AW304" s="184" t="s">
        <v>31</v>
      </c>
      <c r="AX304" s="184" t="s">
        <v>79</v>
      </c>
      <c r="AY304" s="186" t="s">
        <v>124</v>
      </c>
    </row>
    <row r="305" s="27" customFormat="true" ht="24.15" hidden="false" customHeight="true" outlineLevel="0" collapsed="false">
      <c r="A305" s="22"/>
      <c r="B305" s="160"/>
      <c r="C305" s="205" t="s">
        <v>605</v>
      </c>
      <c r="D305" s="205" t="s">
        <v>127</v>
      </c>
      <c r="E305" s="206" t="s">
        <v>606</v>
      </c>
      <c r="F305" s="163" t="s">
        <v>607</v>
      </c>
      <c r="G305" s="164" t="s">
        <v>139</v>
      </c>
      <c r="H305" s="165" t="n">
        <v>298.832</v>
      </c>
      <c r="I305" s="166"/>
      <c r="J305" s="167" t="n">
        <f aca="false">ROUND(I305*H305,2)</f>
        <v>0</v>
      </c>
      <c r="K305" s="163" t="s">
        <v>131</v>
      </c>
      <c r="L305" s="23"/>
      <c r="M305" s="168"/>
      <c r="N305" s="169" t="s">
        <v>40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208</v>
      </c>
      <c r="AT305" s="172" t="s">
        <v>127</v>
      </c>
      <c r="AU305" s="172" t="s">
        <v>133</v>
      </c>
      <c r="AY305" s="3" t="s">
        <v>124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133</v>
      </c>
      <c r="BK305" s="173" t="n">
        <f aca="false">ROUND(I305*H305,2)</f>
        <v>0</v>
      </c>
      <c r="BL305" s="3" t="s">
        <v>208</v>
      </c>
      <c r="BM305" s="172" t="s">
        <v>608</v>
      </c>
    </row>
    <row r="306" s="27" customFormat="true" ht="24.15" hidden="false" customHeight="true" outlineLevel="0" collapsed="false">
      <c r="A306" s="22"/>
      <c r="B306" s="160"/>
      <c r="C306" s="205" t="s">
        <v>609</v>
      </c>
      <c r="D306" s="205" t="s">
        <v>127</v>
      </c>
      <c r="E306" s="206" t="s">
        <v>610</v>
      </c>
      <c r="F306" s="163" t="s">
        <v>611</v>
      </c>
      <c r="G306" s="164" t="s">
        <v>139</v>
      </c>
      <c r="H306" s="165" t="n">
        <v>1</v>
      </c>
      <c r="I306" s="166"/>
      <c r="J306" s="167" t="n">
        <f aca="false">ROUND(I306*H306,2)</f>
        <v>0</v>
      </c>
      <c r="K306" s="163" t="s">
        <v>131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0.00038</v>
      </c>
      <c r="R306" s="170" t="n">
        <f aca="false">Q306*H306</f>
        <v>0.00038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208</v>
      </c>
      <c r="AT306" s="172" t="s">
        <v>127</v>
      </c>
      <c r="AU306" s="172" t="s">
        <v>133</v>
      </c>
      <c r="AY306" s="3" t="s">
        <v>124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133</v>
      </c>
      <c r="BK306" s="173" t="n">
        <f aca="false">ROUND(I306*H306,2)</f>
        <v>0</v>
      </c>
      <c r="BL306" s="3" t="s">
        <v>208</v>
      </c>
      <c r="BM306" s="172" t="s">
        <v>612</v>
      </c>
    </row>
    <row r="307" s="27" customFormat="true" ht="24.15" hidden="false" customHeight="true" outlineLevel="0" collapsed="false">
      <c r="A307" s="22"/>
      <c r="B307" s="160"/>
      <c r="C307" s="205" t="s">
        <v>613</v>
      </c>
      <c r="D307" s="205" t="s">
        <v>127</v>
      </c>
      <c r="E307" s="206" t="s">
        <v>614</v>
      </c>
      <c r="F307" s="163" t="s">
        <v>615</v>
      </c>
      <c r="G307" s="164" t="s">
        <v>139</v>
      </c>
      <c r="H307" s="165" t="n">
        <v>298.832</v>
      </c>
      <c r="I307" s="166"/>
      <c r="J307" s="167" t="n">
        <f aca="false">ROUND(I307*H307,2)</f>
        <v>0</v>
      </c>
      <c r="K307" s="163" t="s">
        <v>131</v>
      </c>
      <c r="L307" s="23"/>
      <c r="M307" s="168"/>
      <c r="N307" s="169" t="s">
        <v>40</v>
      </c>
      <c r="O307" s="60"/>
      <c r="P307" s="170" t="n">
        <f aca="false">O307*H307</f>
        <v>0</v>
      </c>
      <c r="Q307" s="170" t="n">
        <v>0.00029</v>
      </c>
      <c r="R307" s="170" t="n">
        <f aca="false">Q307*H307</f>
        <v>0.08666128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208</v>
      </c>
      <c r="AT307" s="172" t="s">
        <v>127</v>
      </c>
      <c r="AU307" s="172" t="s">
        <v>133</v>
      </c>
      <c r="AY307" s="3" t="s">
        <v>124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133</v>
      </c>
      <c r="BK307" s="173" t="n">
        <f aca="false">ROUND(I307*H307,2)</f>
        <v>0</v>
      </c>
      <c r="BL307" s="3" t="s">
        <v>208</v>
      </c>
      <c r="BM307" s="172" t="s">
        <v>616</v>
      </c>
    </row>
    <row r="308" s="146" customFormat="true" ht="25.9" hidden="false" customHeight="true" outlineLevel="0" collapsed="false">
      <c r="B308" s="147"/>
      <c r="D308" s="148" t="s">
        <v>73</v>
      </c>
      <c r="E308" s="148" t="s">
        <v>617</v>
      </c>
      <c r="F308" s="149" t="s">
        <v>618</v>
      </c>
      <c r="I308" s="150"/>
      <c r="J308" s="151" t="n">
        <f aca="false">BK308</f>
        <v>0</v>
      </c>
      <c r="L308" s="147"/>
      <c r="M308" s="152"/>
      <c r="N308" s="153"/>
      <c r="O308" s="153"/>
      <c r="P308" s="154" t="n">
        <f aca="false">SUM(P309:P315)</f>
        <v>0</v>
      </c>
      <c r="Q308" s="153"/>
      <c r="R308" s="154" t="n">
        <f aca="false">SUM(R309:R315)</f>
        <v>0</v>
      </c>
      <c r="S308" s="153"/>
      <c r="T308" s="155" t="n">
        <f aca="false">SUM(T309:T315)</f>
        <v>0</v>
      </c>
      <c r="AR308" s="148" t="s">
        <v>132</v>
      </c>
      <c r="AT308" s="156" t="s">
        <v>73</v>
      </c>
      <c r="AU308" s="156" t="s">
        <v>74</v>
      </c>
      <c r="AY308" s="148" t="s">
        <v>124</v>
      </c>
      <c r="BK308" s="157" t="n">
        <f aca="false">SUM(BK309:BK315)</f>
        <v>0</v>
      </c>
    </row>
    <row r="309" s="27" customFormat="true" ht="16.5" hidden="false" customHeight="true" outlineLevel="0" collapsed="false">
      <c r="A309" s="22"/>
      <c r="B309" s="160"/>
      <c r="C309" s="205" t="s">
        <v>619</v>
      </c>
      <c r="D309" s="205" t="s">
        <v>127</v>
      </c>
      <c r="E309" s="206" t="s">
        <v>620</v>
      </c>
      <c r="F309" s="163" t="s">
        <v>621</v>
      </c>
      <c r="G309" s="164" t="s">
        <v>195</v>
      </c>
      <c r="H309" s="165" t="n">
        <v>3</v>
      </c>
      <c r="I309" s="166"/>
      <c r="J309" s="167" t="n">
        <f aca="false">ROUND(I309*H309,2)</f>
        <v>0</v>
      </c>
      <c r="K309" s="163" t="s">
        <v>131</v>
      </c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622</v>
      </c>
      <c r="AT309" s="172" t="s">
        <v>127</v>
      </c>
      <c r="AU309" s="172" t="s">
        <v>79</v>
      </c>
      <c r="AY309" s="3" t="s">
        <v>124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133</v>
      </c>
      <c r="BK309" s="173" t="n">
        <f aca="false">ROUND(I309*H309,2)</f>
        <v>0</v>
      </c>
      <c r="BL309" s="3" t="s">
        <v>622</v>
      </c>
      <c r="BM309" s="172" t="s">
        <v>623</v>
      </c>
    </row>
    <row r="310" s="174" customFormat="true" ht="12.8" hidden="false" customHeight="false" outlineLevel="0" collapsed="false">
      <c r="B310" s="175"/>
      <c r="D310" s="110" t="s">
        <v>141</v>
      </c>
      <c r="E310" s="177"/>
      <c r="F310" s="178" t="s">
        <v>624</v>
      </c>
      <c r="H310" s="179" t="n">
        <v>3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141</v>
      </c>
      <c r="AU310" s="177" t="s">
        <v>79</v>
      </c>
      <c r="AV310" s="174" t="s">
        <v>133</v>
      </c>
      <c r="AW310" s="174" t="s">
        <v>31</v>
      </c>
      <c r="AX310" s="174" t="s">
        <v>74</v>
      </c>
      <c r="AY310" s="177" t="s">
        <v>124</v>
      </c>
    </row>
    <row r="311" s="184" customFormat="true" ht="12.8" hidden="false" customHeight="false" outlineLevel="0" collapsed="false">
      <c r="B311" s="185"/>
      <c r="D311" s="110" t="s">
        <v>141</v>
      </c>
      <c r="E311" s="186"/>
      <c r="F311" s="187" t="s">
        <v>167</v>
      </c>
      <c r="H311" s="188" t="n">
        <v>3</v>
      </c>
      <c r="I311" s="189"/>
      <c r="L311" s="185"/>
      <c r="M311" s="190"/>
      <c r="N311" s="191"/>
      <c r="O311" s="191"/>
      <c r="P311" s="191"/>
      <c r="Q311" s="191"/>
      <c r="R311" s="191"/>
      <c r="S311" s="191"/>
      <c r="T311" s="192"/>
      <c r="AT311" s="186" t="s">
        <v>141</v>
      </c>
      <c r="AU311" s="186" t="s">
        <v>79</v>
      </c>
      <c r="AV311" s="184" t="s">
        <v>132</v>
      </c>
      <c r="AW311" s="184" t="s">
        <v>31</v>
      </c>
      <c r="AX311" s="184" t="s">
        <v>79</v>
      </c>
      <c r="AY311" s="186" t="s">
        <v>124</v>
      </c>
    </row>
    <row r="312" s="27" customFormat="true" ht="16.5" hidden="false" customHeight="true" outlineLevel="0" collapsed="false">
      <c r="A312" s="22"/>
      <c r="B312" s="160"/>
      <c r="C312" s="205" t="s">
        <v>625</v>
      </c>
      <c r="D312" s="205" t="s">
        <v>127</v>
      </c>
      <c r="E312" s="206" t="s">
        <v>626</v>
      </c>
      <c r="F312" s="163" t="s">
        <v>627</v>
      </c>
      <c r="G312" s="164" t="s">
        <v>195</v>
      </c>
      <c r="H312" s="165" t="n">
        <v>5</v>
      </c>
      <c r="I312" s="166"/>
      <c r="J312" s="167" t="n">
        <f aca="false">ROUND(I312*H312,2)</f>
        <v>0</v>
      </c>
      <c r="K312" s="163" t="s">
        <v>131</v>
      </c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622</v>
      </c>
      <c r="AT312" s="172" t="s">
        <v>127</v>
      </c>
      <c r="AU312" s="172" t="s">
        <v>79</v>
      </c>
      <c r="AY312" s="3" t="s">
        <v>124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133</v>
      </c>
      <c r="BK312" s="173" t="n">
        <f aca="false">ROUND(I312*H312,2)</f>
        <v>0</v>
      </c>
      <c r="BL312" s="3" t="s">
        <v>622</v>
      </c>
      <c r="BM312" s="172" t="s">
        <v>628</v>
      </c>
    </row>
    <row r="313" s="174" customFormat="true" ht="12.8" hidden="false" customHeight="false" outlineLevel="0" collapsed="false">
      <c r="B313" s="175"/>
      <c r="D313" s="110" t="s">
        <v>141</v>
      </c>
      <c r="E313" s="177"/>
      <c r="F313" s="178" t="s">
        <v>629</v>
      </c>
      <c r="H313" s="179" t="n">
        <v>3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141</v>
      </c>
      <c r="AU313" s="177" t="s">
        <v>79</v>
      </c>
      <c r="AV313" s="174" t="s">
        <v>133</v>
      </c>
      <c r="AW313" s="174" t="s">
        <v>31</v>
      </c>
      <c r="AX313" s="174" t="s">
        <v>74</v>
      </c>
      <c r="AY313" s="177" t="s">
        <v>124</v>
      </c>
    </row>
    <row r="314" s="174" customFormat="true" ht="12.8" hidden="false" customHeight="false" outlineLevel="0" collapsed="false">
      <c r="B314" s="175"/>
      <c r="D314" s="110" t="s">
        <v>141</v>
      </c>
      <c r="E314" s="177"/>
      <c r="F314" s="178" t="s">
        <v>630</v>
      </c>
      <c r="H314" s="179" t="n">
        <v>2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141</v>
      </c>
      <c r="AU314" s="177" t="s">
        <v>79</v>
      </c>
      <c r="AV314" s="174" t="s">
        <v>133</v>
      </c>
      <c r="AW314" s="174" t="s">
        <v>31</v>
      </c>
      <c r="AX314" s="174" t="s">
        <v>74</v>
      </c>
      <c r="AY314" s="177" t="s">
        <v>124</v>
      </c>
    </row>
    <row r="315" s="184" customFormat="true" ht="12.8" hidden="false" customHeight="false" outlineLevel="0" collapsed="false">
      <c r="B315" s="185"/>
      <c r="D315" s="110" t="s">
        <v>141</v>
      </c>
      <c r="E315" s="186"/>
      <c r="F315" s="187" t="s">
        <v>167</v>
      </c>
      <c r="H315" s="188" t="n">
        <v>5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141</v>
      </c>
      <c r="AU315" s="186" t="s">
        <v>79</v>
      </c>
      <c r="AV315" s="184" t="s">
        <v>132</v>
      </c>
      <c r="AW315" s="184" t="s">
        <v>31</v>
      </c>
      <c r="AX315" s="184" t="s">
        <v>79</v>
      </c>
      <c r="AY315" s="186" t="s">
        <v>124</v>
      </c>
    </row>
    <row r="316" s="146" customFormat="true" ht="25.9" hidden="false" customHeight="true" outlineLevel="0" collapsed="false">
      <c r="B316" s="147"/>
      <c r="D316" s="148" t="s">
        <v>73</v>
      </c>
      <c r="E316" s="148" t="s">
        <v>631</v>
      </c>
      <c r="F316" s="149" t="s">
        <v>632</v>
      </c>
      <c r="I316" s="150"/>
      <c r="J316" s="151" t="n">
        <f aca="false">BK316</f>
        <v>0</v>
      </c>
      <c r="L316" s="147"/>
      <c r="M316" s="152"/>
      <c r="N316" s="153"/>
      <c r="O316" s="153"/>
      <c r="P316" s="154" t="n">
        <f aca="false">P317+P319+P321</f>
        <v>0</v>
      </c>
      <c r="Q316" s="153"/>
      <c r="R316" s="154" t="n">
        <f aca="false">R317+R319+R321</f>
        <v>0</v>
      </c>
      <c r="S316" s="153"/>
      <c r="T316" s="155" t="n">
        <f aca="false">T317+T319+T321</f>
        <v>0</v>
      </c>
      <c r="AR316" s="148" t="s">
        <v>151</v>
      </c>
      <c r="AT316" s="156" t="s">
        <v>73</v>
      </c>
      <c r="AU316" s="156" t="s">
        <v>74</v>
      </c>
      <c r="AY316" s="148" t="s">
        <v>124</v>
      </c>
      <c r="BK316" s="157" t="n">
        <f aca="false">BK317+BK319+BK321</f>
        <v>0</v>
      </c>
    </row>
    <row r="317" s="146" customFormat="true" ht="22.8" hidden="false" customHeight="true" outlineLevel="0" collapsed="false">
      <c r="B317" s="147"/>
      <c r="D317" s="148" t="s">
        <v>73</v>
      </c>
      <c r="E317" s="148" t="s">
        <v>633</v>
      </c>
      <c r="F317" s="158" t="s">
        <v>634</v>
      </c>
      <c r="I317" s="150"/>
      <c r="J317" s="159" t="n">
        <f aca="false">BK317</f>
        <v>0</v>
      </c>
      <c r="L317" s="147"/>
      <c r="M317" s="152"/>
      <c r="N317" s="153"/>
      <c r="O317" s="153"/>
      <c r="P317" s="154" t="n">
        <f aca="false">P318</f>
        <v>0</v>
      </c>
      <c r="Q317" s="153"/>
      <c r="R317" s="154" t="n">
        <f aca="false">R318</f>
        <v>0</v>
      </c>
      <c r="S317" s="153"/>
      <c r="T317" s="155" t="n">
        <f aca="false">T318</f>
        <v>0</v>
      </c>
      <c r="AR317" s="148" t="s">
        <v>151</v>
      </c>
      <c r="AT317" s="156" t="s">
        <v>73</v>
      </c>
      <c r="AU317" s="156" t="s">
        <v>79</v>
      </c>
      <c r="AY317" s="148" t="s">
        <v>124</v>
      </c>
      <c r="BK317" s="157" t="n">
        <f aca="false">BK318</f>
        <v>0</v>
      </c>
    </row>
    <row r="318" s="27" customFormat="true" ht="16.5" hidden="false" customHeight="true" outlineLevel="0" collapsed="false">
      <c r="A318" s="22"/>
      <c r="B318" s="160"/>
      <c r="C318" s="205" t="s">
        <v>635</v>
      </c>
      <c r="D318" s="205" t="s">
        <v>127</v>
      </c>
      <c r="E318" s="206" t="s">
        <v>636</v>
      </c>
      <c r="F318" s="163" t="s">
        <v>637</v>
      </c>
      <c r="G318" s="164" t="s">
        <v>176</v>
      </c>
      <c r="H318" s="165" t="n">
        <v>1</v>
      </c>
      <c r="I318" s="166"/>
      <c r="J318" s="167" t="n">
        <f aca="false">ROUND(I318*H318,2)</f>
        <v>0</v>
      </c>
      <c r="K318" s="163" t="s">
        <v>131</v>
      </c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638</v>
      </c>
      <c r="AT318" s="172" t="s">
        <v>127</v>
      </c>
      <c r="AU318" s="172" t="s">
        <v>133</v>
      </c>
      <c r="AY318" s="3" t="s">
        <v>124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133</v>
      </c>
      <c r="BK318" s="173" t="n">
        <f aca="false">ROUND(I318*H318,2)</f>
        <v>0</v>
      </c>
      <c r="BL318" s="3" t="s">
        <v>638</v>
      </c>
      <c r="BM318" s="172" t="s">
        <v>639</v>
      </c>
    </row>
    <row r="319" s="146" customFormat="true" ht="22.8" hidden="false" customHeight="true" outlineLevel="0" collapsed="false">
      <c r="B319" s="147"/>
      <c r="D319" s="148" t="s">
        <v>73</v>
      </c>
      <c r="E319" s="148" t="s">
        <v>640</v>
      </c>
      <c r="F319" s="158" t="s">
        <v>641</v>
      </c>
      <c r="I319" s="150"/>
      <c r="J319" s="159" t="n">
        <f aca="false">BK319</f>
        <v>0</v>
      </c>
      <c r="L319" s="147"/>
      <c r="M319" s="152"/>
      <c r="N319" s="153"/>
      <c r="O319" s="153"/>
      <c r="P319" s="154" t="n">
        <f aca="false">P320</f>
        <v>0</v>
      </c>
      <c r="Q319" s="153"/>
      <c r="R319" s="154" t="n">
        <f aca="false">R320</f>
        <v>0</v>
      </c>
      <c r="S319" s="153"/>
      <c r="T319" s="155" t="n">
        <f aca="false">T320</f>
        <v>0</v>
      </c>
      <c r="AR319" s="148" t="s">
        <v>151</v>
      </c>
      <c r="AT319" s="156" t="s">
        <v>73</v>
      </c>
      <c r="AU319" s="156" t="s">
        <v>79</v>
      </c>
      <c r="AY319" s="148" t="s">
        <v>124</v>
      </c>
      <c r="BK319" s="157" t="n">
        <f aca="false">BK320</f>
        <v>0</v>
      </c>
    </row>
    <row r="320" s="27" customFormat="true" ht="16.5" hidden="false" customHeight="true" outlineLevel="0" collapsed="false">
      <c r="A320" s="22"/>
      <c r="B320" s="160"/>
      <c r="C320" s="205" t="s">
        <v>642</v>
      </c>
      <c r="D320" s="205" t="s">
        <v>127</v>
      </c>
      <c r="E320" s="206" t="s">
        <v>643</v>
      </c>
      <c r="F320" s="163" t="s">
        <v>641</v>
      </c>
      <c r="G320" s="164" t="s">
        <v>176</v>
      </c>
      <c r="H320" s="165" t="n">
        <v>1</v>
      </c>
      <c r="I320" s="166"/>
      <c r="J320" s="167" t="n">
        <f aca="false">ROUND(I320*H320,2)</f>
        <v>0</v>
      </c>
      <c r="K320" s="163" t="s">
        <v>131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638</v>
      </c>
      <c r="AT320" s="172" t="s">
        <v>127</v>
      </c>
      <c r="AU320" s="172" t="s">
        <v>133</v>
      </c>
      <c r="AY320" s="3" t="s">
        <v>124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133</v>
      </c>
      <c r="BK320" s="173" t="n">
        <f aca="false">ROUND(I320*H320,2)</f>
        <v>0</v>
      </c>
      <c r="BL320" s="3" t="s">
        <v>638</v>
      </c>
      <c r="BM320" s="172" t="s">
        <v>644</v>
      </c>
    </row>
    <row r="321" s="146" customFormat="true" ht="22.8" hidden="false" customHeight="true" outlineLevel="0" collapsed="false">
      <c r="B321" s="147"/>
      <c r="D321" s="148" t="s">
        <v>73</v>
      </c>
      <c r="E321" s="148" t="s">
        <v>645</v>
      </c>
      <c r="F321" s="158" t="s">
        <v>646</v>
      </c>
      <c r="I321" s="150"/>
      <c r="J321" s="159" t="n">
        <f aca="false">BK321</f>
        <v>0</v>
      </c>
      <c r="L321" s="147"/>
      <c r="M321" s="152"/>
      <c r="N321" s="153"/>
      <c r="O321" s="153"/>
      <c r="P321" s="154" t="n">
        <f aca="false">P322</f>
        <v>0</v>
      </c>
      <c r="Q321" s="153"/>
      <c r="R321" s="154" t="n">
        <f aca="false">R322</f>
        <v>0</v>
      </c>
      <c r="S321" s="153"/>
      <c r="T321" s="155" t="n">
        <f aca="false">T322</f>
        <v>0</v>
      </c>
      <c r="AR321" s="148" t="s">
        <v>151</v>
      </c>
      <c r="AT321" s="156" t="s">
        <v>73</v>
      </c>
      <c r="AU321" s="156" t="s">
        <v>79</v>
      </c>
      <c r="AY321" s="148" t="s">
        <v>124</v>
      </c>
      <c r="BK321" s="157" t="n">
        <f aca="false">BK322</f>
        <v>0</v>
      </c>
    </row>
    <row r="322" s="27" customFormat="true" ht="16.5" hidden="false" customHeight="true" outlineLevel="0" collapsed="false">
      <c r="A322" s="22"/>
      <c r="B322" s="160"/>
      <c r="C322" s="205" t="s">
        <v>647</v>
      </c>
      <c r="D322" s="205" t="s">
        <v>127</v>
      </c>
      <c r="E322" s="206" t="s">
        <v>648</v>
      </c>
      <c r="F322" s="163" t="s">
        <v>649</v>
      </c>
      <c r="G322" s="164" t="s">
        <v>176</v>
      </c>
      <c r="H322" s="165" t="n">
        <v>1</v>
      </c>
      <c r="I322" s="166"/>
      <c r="J322" s="167" t="n">
        <f aca="false">ROUND(I322*H322,2)</f>
        <v>0</v>
      </c>
      <c r="K322" s="163" t="s">
        <v>131</v>
      </c>
      <c r="L322" s="23"/>
      <c r="M322" s="216"/>
      <c r="N322" s="217" t="s">
        <v>40</v>
      </c>
      <c r="O322" s="218"/>
      <c r="P322" s="219" t="n">
        <f aca="false">O322*H322</f>
        <v>0</v>
      </c>
      <c r="Q322" s="219" t="n">
        <v>0</v>
      </c>
      <c r="R322" s="219" t="n">
        <f aca="false">Q322*H322</f>
        <v>0</v>
      </c>
      <c r="S322" s="219" t="n">
        <v>0</v>
      </c>
      <c r="T322" s="220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638</v>
      </c>
      <c r="AT322" s="172" t="s">
        <v>127</v>
      </c>
      <c r="AU322" s="172" t="s">
        <v>133</v>
      </c>
      <c r="AY322" s="3" t="s">
        <v>124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133</v>
      </c>
      <c r="BK322" s="173" t="n">
        <f aca="false">ROUND(I322*H322,2)</f>
        <v>0</v>
      </c>
      <c r="BL322" s="3" t="s">
        <v>638</v>
      </c>
      <c r="BM322" s="172" t="s">
        <v>650</v>
      </c>
    </row>
    <row r="323" s="27" customFormat="true" ht="6.95" hidden="false" customHeight="true" outlineLevel="0" collapsed="false">
      <c r="A323" s="22"/>
      <c r="B323" s="44"/>
      <c r="C323" s="45"/>
      <c r="D323" s="45"/>
      <c r="E323" s="45"/>
      <c r="F323" s="45"/>
      <c r="G323" s="45"/>
      <c r="H323" s="45"/>
      <c r="I323" s="45"/>
      <c r="J323" s="45"/>
      <c r="K323" s="45"/>
      <c r="L323" s="23"/>
      <c r="M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</row>
    <row r="324" customFormat="false" ht="12.8" hidden="false" customHeight="false" outlineLevel="0" collapsed="false">
      <c r="C324" s="221"/>
      <c r="D324" s="221"/>
      <c r="E324" s="221"/>
    </row>
    <row r="325" customFormat="false" ht="12.8" hidden="false" customHeight="false" outlineLevel="0" collapsed="false">
      <c r="C325" s="221"/>
      <c r="D325" s="221"/>
      <c r="E325" s="221"/>
    </row>
  </sheetData>
  <autoFilter ref="C133:K322"/>
  <mergeCells count="6">
    <mergeCell ref="L2:V2"/>
    <mergeCell ref="E7:H7"/>
    <mergeCell ref="E16:H16"/>
    <mergeCell ref="E25:H25"/>
    <mergeCell ref="E85:H85"/>
    <mergeCell ref="E126:H126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2023-08-14T17:18:41Z</dcterms:created>
  <dc:creator>Eva-TOSH\Eva</dc:creator>
  <dc:description/>
  <dc:language>cs-CZ</dc:language>
  <cp:lastModifiedBy/>
  <cp:lastPrinted>2023-08-14T21:44:25Z</cp:lastPrinted>
  <dcterms:modified xsi:type="dcterms:W3CDTF">2023-08-14T21:47:03Z</dcterms:modified>
  <cp:revision>1</cp:revision>
  <dc:subject/>
  <dc:title/>
</cp:coreProperties>
</file>